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Jun 2023" sheetId="1" r:id="rId1"/>
  </sheets>
  <definedNames/>
  <calcPr fullCalcOnLoad="1"/>
</workbook>
</file>

<file path=xl/sharedStrings.xml><?xml version="1.0" encoding="utf-8"?>
<sst xmlns="http://schemas.openxmlformats.org/spreadsheetml/2006/main" count="291" uniqueCount="49">
  <si>
    <t>LIFE INSURANCE COUNCIL</t>
  </si>
  <si>
    <t>PARTICULARS</t>
  </si>
  <si>
    <t>PREMIUM IN Rs CRORES</t>
  </si>
  <si>
    <t>NO. OF POLICIES AND SCHEMES</t>
  </si>
  <si>
    <t>Sr.no</t>
  </si>
  <si>
    <t>FOR THE MONTH Jun-2023</t>
  </si>
  <si>
    <t>UPTO THE MONTH Jun-2023</t>
  </si>
  <si>
    <t>FOR THE MONTH Jun-2022</t>
  </si>
  <si>
    <t>UPTO THE MONTH Jun-2022</t>
  </si>
  <si>
    <t>YTD Variation in %</t>
  </si>
  <si>
    <t>Individual Single Premium</t>
  </si>
  <si>
    <t>Individual Non Single Premium</t>
  </si>
  <si>
    <t>Group Single Premium</t>
  </si>
  <si>
    <t>Group Non Single Premium</t>
  </si>
  <si>
    <t>Group Yearly Renwable Premium</t>
  </si>
  <si>
    <t>Grand Total</t>
  </si>
  <si>
    <t>ACKO LIFE INSURANCE COMPANY LIMITED</t>
  </si>
  <si>
    <t>∞</t>
  </si>
  <si>
    <t>Total</t>
  </si>
  <si>
    <t>ADITYA BIRLA SUN LIFE INSURANCE COMPANY LIMITED</t>
  </si>
  <si>
    <t>AEGON LIFE INSURANCE COMPANY LIMITED</t>
  </si>
  <si>
    <t>AGEAS FEDERAL LIFE INSURANCE COMPANY LIMITED</t>
  </si>
  <si>
    <t>AVIVA LIFE INSURANCE COMPANY LIMITED</t>
  </si>
  <si>
    <t>BAJAJ ALLIANZ LIFE INSURANCE COMPANY LIMITED</t>
  </si>
  <si>
    <t>BHARTI AXA LIFE INSURANCE COMPANY LIMITED</t>
  </si>
  <si>
    <t>CANARA HSBC ORIENTAL BANK OF COMMERCE LIFE INSURANCE COMPANY LIMITED</t>
  </si>
  <si>
    <t>CREDITACCESS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</si>
  <si>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</si>
  <si>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</si>
  <si>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</si>
  <si>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</si>
  <si>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</si>
  <si>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</si>
  <si>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</si>
  <si>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</si>
  <si>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LIFE INSURANCE COMPANY LIMITED</t>
  </si>
  <si>
    <t>PRAMERICA LIFE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</si>
  <si>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</si>
  <si>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</si>
  <si>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</si>
  <si>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</si>
  <si>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</si>
  <si>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</si>
  <si>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PRIVATE</t>
  </si>
  <si>
    <t>PRIVATE TOTAL</t>
  </si>
  <si>
    <t>LIFE INSURANCE CORPORATION OF INDIA</t>
  </si>
  <si>
    <t>GRAND TOTAL</t>
  </si>
  <si>
    <t>Summary and Detailed of New Business Performance of Life Insurers for the Period ended Jun-2023 (Provisional)</t>
  </si>
  <si>
    <t>GO DIGIT LIFE INSURANCE COMPANY LIMITED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</si>
</sst>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D8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2" fontId="37" fillId="0" borderId="11" xfId="0" applyNumberFormat="1" applyFont="1" applyBorder="1" applyAlignment="1">
      <alignment horizontal="right" wrapText="1"/>
    </xf>
    <xf numFmtId="10" fontId="37" fillId="0" borderId="11" xfId="0" applyNumberFormat="1" applyFont="1" applyBorder="1" applyAlignment="1">
      <alignment horizontal="right" wrapText="1"/>
    </xf>
    <xf numFmtId="0" fontId="38" fillId="0" borderId="12" xfId="0" applyFont="1" applyBorder="1" applyAlignment="1">
      <alignment horizontal="left" wrapText="1"/>
    </xf>
    <xf numFmtId="2" fontId="38" fillId="0" borderId="12" xfId="0" applyNumberFormat="1" applyFont="1" applyBorder="1" applyAlignment="1">
      <alignment horizontal="right" wrapText="1"/>
    </xf>
    <xf numFmtId="10" fontId="38" fillId="0" borderId="11" xfId="0" applyNumberFormat="1" applyFont="1" applyBorder="1" applyAlignment="1">
      <alignment horizontal="right" wrapText="1"/>
    </xf>
    <xf numFmtId="0" fontId="38" fillId="0" borderId="12" xfId="0" applyFont="1" applyBorder="1" applyAlignment="1">
      <alignment horizontal="right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right" wrapText="1"/>
    </xf>
    <xf numFmtId="0" fontId="18" fillId="0" borderId="18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20" xfId="0" applyFont="1" applyBorder="1" applyAlignment="1">
      <alignment horizontal="left" wrapText="1"/>
    </xf>
    <xf numFmtId="2" fontId="20" fillId="0" borderId="20" xfId="0" applyNumberFormat="1" applyFont="1" applyBorder="1" applyAlignment="1">
      <alignment horizontal="right" wrapText="1"/>
    </xf>
    <xf numFmtId="0" fontId="18" fillId="0" borderId="20" xfId="0" applyFont="1" applyBorder="1" applyAlignment="1">
      <alignment horizontal="right" wrapText="1"/>
    </xf>
    <xf numFmtId="0" fontId="18" fillId="0" borderId="20" xfId="0" applyFont="1" applyBorder="1" applyAlignment="1">
      <alignment horizontal="left" wrapText="1"/>
    </xf>
    <xf numFmtId="2" fontId="18" fillId="0" borderId="20" xfId="0" applyNumberFormat="1" applyFont="1" applyBorder="1" applyAlignment="1">
      <alignment horizontal="right" wrapText="1"/>
    </xf>
    <xf numFmtId="0" fontId="20" fillId="0" borderId="18" xfId="0" applyFont="1" applyBorder="1" applyAlignment="1">
      <alignment horizontal="center" wrapText="1"/>
    </xf>
    <xf numFmtId="10" fontId="20" fillId="0" borderId="18" xfId="0" applyNumberFormat="1" applyFont="1" applyBorder="1" applyAlignment="1">
      <alignment horizontal="right" wrapText="1"/>
    </xf>
    <xf numFmtId="10" fontId="20" fillId="0" borderId="20" xfId="0" applyNumberFormat="1" applyFont="1" applyBorder="1" applyAlignment="1">
      <alignment horizontal="right" wrapText="1"/>
    </xf>
    <xf numFmtId="0" fontId="18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horizontal="left"/>
    </xf>
    <xf numFmtId="2" fontId="18" fillId="0" borderId="20" xfId="0" applyNumberFormat="1" applyFont="1" applyBorder="1" applyAlignment="1">
      <alignment horizontal="left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right" wrapText="1"/>
    </xf>
    <xf numFmtId="0" fontId="20" fillId="0" borderId="18" xfId="0" applyFont="1" applyBorder="1" applyAlignment="1">
      <alignment horizontal="right" wrapText="1"/>
    </xf>
    <xf numFmtId="10" fontId="18" fillId="0" borderId="20" xfId="0" applyNumberFormat="1" applyFont="1" applyBorder="1" applyAlignment="1">
      <alignment horizontal="right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2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86" zoomScaleNormal="86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L1"/>
    </sheetView>
  </sheetViews>
  <sheetFormatPr defaultColWidth="9.140625" defaultRowHeight="15"/>
  <cols>
    <col min="1" max="1" width="5.8515625" style="1" customWidth="1"/>
    <col min="2" max="2" width="47.421875" style="1" customWidth="1"/>
    <col min="3" max="12" width="15.7109375" style="1" customWidth="1"/>
    <col min="13" max="16384" width="9.140625" style="1" customWidth="1"/>
  </cols>
  <sheetData>
    <row r="1" spans="1:12" ht="15.75" thickBo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5.75" thickBot="1">
      <c r="A2" s="45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thickBot="1">
      <c r="A3" s="48" t="s">
        <v>1</v>
      </c>
      <c r="B3" s="49"/>
      <c r="C3" s="48" t="s">
        <v>2</v>
      </c>
      <c r="D3" s="50"/>
      <c r="E3" s="50"/>
      <c r="F3" s="50"/>
      <c r="G3" s="49"/>
      <c r="H3" s="48" t="s">
        <v>3</v>
      </c>
      <c r="I3" s="50"/>
      <c r="J3" s="50"/>
      <c r="K3" s="50"/>
      <c r="L3" s="49"/>
    </row>
    <row r="4" spans="1:12" ht="45.75" thickBot="1">
      <c r="A4" s="2" t="s">
        <v>4</v>
      </c>
      <c r="B4" s="2" t="s">
        <v>1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ht="15.75" thickBot="1">
      <c r="A5" s="3">
        <v>1</v>
      </c>
      <c r="B5" s="4" t="s">
        <v>10</v>
      </c>
      <c r="C5" s="5">
        <f>C14+C22+C30+C38+C46+C54+C62+C70+C78+C86+C94+C102+C110+C118+C126+C134+C142+C150+C158+C166+C174+C182+C190+C198+C206+C214+C230</f>
        <v>3609.4038732259996</v>
      </c>
      <c r="D5" s="5">
        <f>D14+D22+D30+D38+D46+D54+D62+D70+D78+D86+D94+D102+D110+D118+D126+D134+D142+D150+D158+D166+D174+D182+D190+D198+D206+D214+D230</f>
        <v>8487.40749696695</v>
      </c>
      <c r="E5" s="5">
        <f>E14+E22+E30+E38+E46+E54+E62+E70+E78+E86+E94+E102+E110+E118+E126+E134+E142+E150+E158+E166+E174+E182+E190+E198+E206+E214+E230</f>
        <v>3123.63</v>
      </c>
      <c r="F5" s="5">
        <f>F14+F22+F30+F38+F46+F54+F62+F70+F78+F86+F94+F102+F110+F118+F126+F134+F142+F150+F158+F166+F174+F182+F190+F198+F206+F214+F230</f>
        <v>8227.5</v>
      </c>
      <c r="G5" s="6">
        <f aca="true" t="shared" si="0" ref="G5:G10">SUM(D5-F5)/F5</f>
        <v>0.03159009382764499</v>
      </c>
      <c r="H5" s="5">
        <f>H14+H22+H30+H38+H46+H54+H62+H70+H78+H86+H94+H102+H110+H118+H126+H134+H142+H150+H158+H166+H174+H182+H190+H198+H206+H214+H230</f>
        <v>97233</v>
      </c>
      <c r="I5" s="5">
        <f>I14+I22+I30+I38+I46+I54+I62+I70+I78+I86+I94+I102+I110+I118+I126+I134+I142+I150+I158+I166+I174+I182+I190+I198+I206+I214+I230</f>
        <v>225823</v>
      </c>
      <c r="J5" s="5">
        <f>J14+J22+J30+J38+J46+J54+J62+J70+J78+J86+J94+J102+J110+J118+J126+J134+J142+J150+J158+J166+J174+J182+J190+J198+J206+J214+J230</f>
        <v>97048</v>
      </c>
      <c r="K5" s="5">
        <f>K14+K22+K30+K38+K46+K54+K62+K70+K78+K86+K94+K102+K110+K118+K126+K134+K142+K150+K158+K166+K174+K182+K190+K198+K206+K214+K230</f>
        <v>250054</v>
      </c>
      <c r="L5" s="6">
        <f aca="true" t="shared" si="1" ref="L5:L10">SUM(I5-K5)/K5</f>
        <v>-0.09690306893710958</v>
      </c>
    </row>
    <row r="6" spans="1:12" ht="15.75" thickBot="1">
      <c r="A6" s="3">
        <v>2</v>
      </c>
      <c r="B6" s="4" t="s">
        <v>11</v>
      </c>
      <c r="C6" s="5">
        <f aca="true" t="shared" si="2" ref="C6:F9">C15+C23+C31+C39+C47+C55+C63+C71+C79+C87+C95+C103+C111+C119+C127+C135+C143+C151+C159+C167+C175+C183+C191+C199+C207+C215+C231</f>
        <v>6948.273485209233</v>
      </c>
      <c r="D6" s="5">
        <f t="shared" si="2"/>
        <v>17073.474633459376</v>
      </c>
      <c r="E6" s="5">
        <f t="shared" si="2"/>
        <v>6772.59</v>
      </c>
      <c r="F6" s="5">
        <f t="shared" si="2"/>
        <v>16664.050000000003</v>
      </c>
      <c r="G6" s="6">
        <f t="shared" si="0"/>
        <v>0.024569335393219146</v>
      </c>
      <c r="H6" s="5">
        <f aca="true" t="shared" si="3" ref="H6:K9">H15+H23+H31+H39+H47+H55+H63+H71+H79+H87+H95+H103+H111+H119+H127+H135+H143+H151+H159+H167+H175+H183+H191+H199+H207+H215+H231</f>
        <v>1842335</v>
      </c>
      <c r="I6" s="5">
        <f t="shared" si="3"/>
        <v>4563899</v>
      </c>
      <c r="J6" s="5">
        <f t="shared" si="3"/>
        <v>2032772</v>
      </c>
      <c r="K6" s="5">
        <f t="shared" si="3"/>
        <v>4946775</v>
      </c>
      <c r="L6" s="6">
        <f t="shared" si="1"/>
        <v>-0.07739911356388758</v>
      </c>
    </row>
    <row r="7" spans="1:12" ht="15.75" thickBot="1">
      <c r="A7" s="3">
        <v>3</v>
      </c>
      <c r="B7" s="4" t="s">
        <v>12</v>
      </c>
      <c r="C7" s="5">
        <f t="shared" si="2"/>
        <v>25299.325023957434</v>
      </c>
      <c r="D7" s="5">
        <f t="shared" si="2"/>
        <v>44165.953525758596</v>
      </c>
      <c r="E7" s="5">
        <f t="shared" si="2"/>
        <v>20424.63</v>
      </c>
      <c r="F7" s="5">
        <f t="shared" si="2"/>
        <v>45465.55</v>
      </c>
      <c r="G7" s="6">
        <f t="shared" si="0"/>
        <v>-0.02858420219795883</v>
      </c>
      <c r="H7" s="5">
        <f t="shared" si="3"/>
        <v>147</v>
      </c>
      <c r="I7" s="5">
        <f t="shared" si="3"/>
        <v>379</v>
      </c>
      <c r="J7" s="5">
        <f t="shared" si="3"/>
        <v>247</v>
      </c>
      <c r="K7" s="5">
        <f t="shared" si="3"/>
        <v>534</v>
      </c>
      <c r="L7" s="6">
        <f t="shared" si="1"/>
        <v>-0.2902621722846442</v>
      </c>
    </row>
    <row r="8" spans="1:12" ht="15.75" thickBot="1">
      <c r="A8" s="3">
        <v>4</v>
      </c>
      <c r="B8" s="4" t="s">
        <v>13</v>
      </c>
      <c r="C8" s="5">
        <f t="shared" si="2"/>
        <v>125.83134388399999</v>
      </c>
      <c r="D8" s="5">
        <f t="shared" si="2"/>
        <v>852.8945203349999</v>
      </c>
      <c r="E8" s="5">
        <f t="shared" si="2"/>
        <v>266.38</v>
      </c>
      <c r="F8" s="5">
        <f t="shared" si="2"/>
        <v>1090.37</v>
      </c>
      <c r="G8" s="6">
        <f t="shared" si="0"/>
        <v>-0.21779348263892073</v>
      </c>
      <c r="H8" s="5">
        <f t="shared" si="3"/>
        <v>347</v>
      </c>
      <c r="I8" s="5">
        <f t="shared" si="3"/>
        <v>980</v>
      </c>
      <c r="J8" s="5">
        <f t="shared" si="3"/>
        <v>516</v>
      </c>
      <c r="K8" s="5">
        <f t="shared" si="3"/>
        <v>1300</v>
      </c>
      <c r="L8" s="6">
        <f t="shared" si="1"/>
        <v>-0.24615384615384617</v>
      </c>
    </row>
    <row r="9" spans="1:12" ht="15.75" thickBot="1">
      <c r="A9" s="3">
        <v>5</v>
      </c>
      <c r="B9" s="4" t="s">
        <v>14</v>
      </c>
      <c r="C9" s="5">
        <f t="shared" si="2"/>
        <v>978.9245393774023</v>
      </c>
      <c r="D9" s="5">
        <f t="shared" si="2"/>
        <v>2425.1382108029125</v>
      </c>
      <c r="E9" s="5">
        <f t="shared" si="2"/>
        <v>667.35</v>
      </c>
      <c r="F9" s="5">
        <f t="shared" si="2"/>
        <v>2227.07</v>
      </c>
      <c r="G9" s="6">
        <f t="shared" si="0"/>
        <v>0.0889366794949922</v>
      </c>
      <c r="H9" s="5">
        <f t="shared" si="3"/>
        <v>3467</v>
      </c>
      <c r="I9" s="5">
        <f t="shared" si="3"/>
        <v>6846</v>
      </c>
      <c r="J9" s="5">
        <f t="shared" si="3"/>
        <v>2240</v>
      </c>
      <c r="K9" s="5">
        <f t="shared" si="3"/>
        <v>4916</v>
      </c>
      <c r="L9" s="6">
        <f t="shared" si="1"/>
        <v>0.39259560618388933</v>
      </c>
    </row>
    <row r="10" spans="1:12" ht="15.75" thickBot="1">
      <c r="A10" s="7"/>
      <c r="B10" s="7" t="s">
        <v>15</v>
      </c>
      <c r="C10" s="8">
        <f>SUM(C5:C9)</f>
        <v>36961.75826565407</v>
      </c>
      <c r="D10" s="8">
        <f>SUM(D5:D9)</f>
        <v>73004.86838732283</v>
      </c>
      <c r="E10" s="8">
        <f>SUM(E5:E9)</f>
        <v>31254.58</v>
      </c>
      <c r="F10" s="8">
        <f>SUM(F5:F9)</f>
        <v>73674.54000000001</v>
      </c>
      <c r="G10" s="9">
        <f t="shared" si="0"/>
        <v>-0.009089593401970054</v>
      </c>
      <c r="H10" s="10">
        <f>SUM(H5:H9)</f>
        <v>1943529</v>
      </c>
      <c r="I10" s="10">
        <f>SUM(I5:I9)</f>
        <v>4797927</v>
      </c>
      <c r="J10" s="10">
        <f>SUM(J5:J9)</f>
        <v>2132823</v>
      </c>
      <c r="K10" s="10">
        <f>SUM(K5:K9)</f>
        <v>5203579</v>
      </c>
      <c r="L10" s="9">
        <f t="shared" si="1"/>
        <v>-0.07795634504636136</v>
      </c>
    </row>
    <row r="11" spans="1:12" ht="15.75" thickBot="1">
      <c r="A11" s="39" t="s">
        <v>1</v>
      </c>
      <c r="B11" s="40"/>
      <c r="C11" s="39" t="s">
        <v>2</v>
      </c>
      <c r="D11" s="41"/>
      <c r="E11" s="41"/>
      <c r="F11" s="41"/>
      <c r="G11" s="40"/>
      <c r="H11" s="39" t="s">
        <v>3</v>
      </c>
      <c r="I11" s="41"/>
      <c r="J11" s="41"/>
      <c r="K11" s="41"/>
      <c r="L11" s="40"/>
    </row>
    <row r="12" spans="1:12" ht="45.75" thickBot="1">
      <c r="A12" s="11" t="s">
        <v>4</v>
      </c>
      <c r="B12" s="12" t="s">
        <v>1</v>
      </c>
      <c r="C12" s="13" t="s">
        <v>5</v>
      </c>
      <c r="D12" s="13" t="s">
        <v>6</v>
      </c>
      <c r="E12" s="13" t="s">
        <v>7</v>
      </c>
      <c r="F12" s="14" t="s">
        <v>8</v>
      </c>
      <c r="G12" s="15" t="s">
        <v>9</v>
      </c>
      <c r="H12" s="16" t="s">
        <v>5</v>
      </c>
      <c r="I12" s="13" t="s">
        <v>6</v>
      </c>
      <c r="J12" s="13" t="s">
        <v>7</v>
      </c>
      <c r="K12" s="14" t="s">
        <v>8</v>
      </c>
      <c r="L12" s="15" t="s">
        <v>9</v>
      </c>
    </row>
    <row r="13" spans="1:12" ht="15">
      <c r="A13" s="17">
        <v>1</v>
      </c>
      <c r="B13" s="18" t="s">
        <v>16</v>
      </c>
      <c r="C13" s="19"/>
      <c r="D13" s="19"/>
      <c r="E13" s="19"/>
      <c r="F13" s="19"/>
      <c r="G13" s="20"/>
      <c r="H13" s="19"/>
      <c r="I13" s="19"/>
      <c r="J13" s="19"/>
      <c r="K13" s="19"/>
      <c r="L13" s="20"/>
    </row>
    <row r="14" spans="1:12" ht="15">
      <c r="A14" s="21"/>
      <c r="B14" s="22" t="s">
        <v>10</v>
      </c>
      <c r="C14" s="23">
        <v>0</v>
      </c>
      <c r="D14" s="23">
        <v>0</v>
      </c>
      <c r="E14" s="23"/>
      <c r="F14" s="23"/>
      <c r="G14" s="19"/>
      <c r="H14" s="19">
        <v>0</v>
      </c>
      <c r="I14" s="19">
        <v>0</v>
      </c>
      <c r="J14" s="19"/>
      <c r="K14" s="19"/>
      <c r="L14" s="24"/>
    </row>
    <row r="15" spans="1:12" ht="15">
      <c r="A15" s="21"/>
      <c r="B15" s="22" t="s">
        <v>11</v>
      </c>
      <c r="C15" s="23">
        <v>0</v>
      </c>
      <c r="D15" s="23">
        <v>0</v>
      </c>
      <c r="E15" s="23"/>
      <c r="F15" s="23"/>
      <c r="G15" s="19"/>
      <c r="H15" s="19">
        <v>0</v>
      </c>
      <c r="I15" s="19">
        <v>0</v>
      </c>
      <c r="J15" s="19"/>
      <c r="K15" s="19"/>
      <c r="L15" s="24"/>
    </row>
    <row r="16" spans="1:12" ht="15">
      <c r="A16" s="21"/>
      <c r="B16" s="22" t="s">
        <v>12</v>
      </c>
      <c r="C16" s="23">
        <v>0</v>
      </c>
      <c r="D16" s="23">
        <v>0</v>
      </c>
      <c r="E16" s="23"/>
      <c r="F16" s="23"/>
      <c r="G16" s="19"/>
      <c r="H16" s="19">
        <v>0</v>
      </c>
      <c r="I16" s="19">
        <v>0</v>
      </c>
      <c r="J16" s="19"/>
      <c r="K16" s="19"/>
      <c r="L16" s="24"/>
    </row>
    <row r="17" spans="1:12" ht="18.75" customHeight="1">
      <c r="A17" s="21"/>
      <c r="B17" s="22" t="s">
        <v>13</v>
      </c>
      <c r="C17" s="23">
        <v>0</v>
      </c>
      <c r="D17" s="23">
        <v>0</v>
      </c>
      <c r="E17" s="23"/>
      <c r="F17" s="23"/>
      <c r="G17" s="19"/>
      <c r="H17" s="19">
        <v>0</v>
      </c>
      <c r="I17" s="19">
        <v>0</v>
      </c>
      <c r="J17" s="19"/>
      <c r="K17" s="19"/>
      <c r="L17" s="24"/>
    </row>
    <row r="18" spans="1:12" ht="15">
      <c r="A18" s="21"/>
      <c r="B18" s="22" t="s">
        <v>14</v>
      </c>
      <c r="C18" s="23">
        <v>0</v>
      </c>
      <c r="D18" s="23">
        <v>0</v>
      </c>
      <c r="E18" s="23"/>
      <c r="F18" s="23"/>
      <c r="G18" s="19"/>
      <c r="H18" s="19">
        <v>0</v>
      </c>
      <c r="I18" s="19">
        <v>0</v>
      </c>
      <c r="J18" s="19"/>
      <c r="K18" s="19"/>
      <c r="L18" s="24"/>
    </row>
    <row r="19" spans="1:12" ht="15">
      <c r="A19" s="21"/>
      <c r="B19" s="25" t="s">
        <v>18</v>
      </c>
      <c r="C19" s="26">
        <f>SUM(C14:C18)</f>
        <v>0</v>
      </c>
      <c r="D19" s="26">
        <f>SUM(D14:D18)</f>
        <v>0</v>
      </c>
      <c r="E19" s="26"/>
      <c r="F19" s="26"/>
      <c r="G19" s="24"/>
      <c r="H19" s="24">
        <f>SUM(H14:H18)</f>
        <v>0</v>
      </c>
      <c r="I19" s="24">
        <f>SUM(I14:I18)</f>
        <v>0</v>
      </c>
      <c r="J19" s="24"/>
      <c r="K19" s="24"/>
      <c r="L19" s="24"/>
    </row>
    <row r="20" spans="1:12" ht="15">
      <c r="A20" s="27"/>
      <c r="B20" s="18"/>
      <c r="C20" s="26"/>
      <c r="D20" s="26"/>
      <c r="E20" s="26"/>
      <c r="F20" s="26"/>
      <c r="G20" s="28"/>
      <c r="H20" s="24"/>
      <c r="I20" s="24"/>
      <c r="J20" s="24"/>
      <c r="K20" s="24"/>
      <c r="L20" s="28"/>
    </row>
    <row r="21" spans="1:12" ht="30">
      <c r="A21" s="17">
        <v>2</v>
      </c>
      <c r="B21" s="18" t="s">
        <v>19</v>
      </c>
      <c r="C21" s="19"/>
      <c r="D21" s="19"/>
      <c r="E21" s="19"/>
      <c r="F21" s="19"/>
      <c r="G21" s="37"/>
      <c r="H21" s="19"/>
      <c r="I21" s="19"/>
      <c r="J21" s="19"/>
      <c r="K21" s="19"/>
      <c r="L21" s="20"/>
    </row>
    <row r="22" spans="1:12" ht="15">
      <c r="A22" s="21"/>
      <c r="B22" s="22" t="s">
        <v>10</v>
      </c>
      <c r="C22" s="23">
        <v>26.65062903</v>
      </c>
      <c r="D22" s="23">
        <v>66.3493056649501</v>
      </c>
      <c r="E22" s="23">
        <v>15.58</v>
      </c>
      <c r="F22" s="23">
        <v>45.03</v>
      </c>
      <c r="G22" s="29">
        <f aca="true" t="shared" si="4" ref="G22:G27">SUM(D22-F22)/F22</f>
        <v>0.4734467169653585</v>
      </c>
      <c r="H22" s="19">
        <v>557</v>
      </c>
      <c r="I22" s="19">
        <v>1455</v>
      </c>
      <c r="J22" s="19">
        <v>215</v>
      </c>
      <c r="K22" s="19">
        <v>618</v>
      </c>
      <c r="L22" s="29">
        <f aca="true" t="shared" si="5" ref="L22:L27">SUM(I22-K22)/K22</f>
        <v>1.354368932038835</v>
      </c>
    </row>
    <row r="23" spans="1:12" ht="15">
      <c r="A23" s="21"/>
      <c r="B23" s="22" t="s">
        <v>11</v>
      </c>
      <c r="C23" s="23">
        <v>228.23372202556354</v>
      </c>
      <c r="D23" s="23">
        <v>533.4937201269734</v>
      </c>
      <c r="E23" s="23">
        <v>169.88</v>
      </c>
      <c r="F23" s="23">
        <v>404.37</v>
      </c>
      <c r="G23" s="29">
        <f t="shared" si="4"/>
        <v>0.31932072143574786</v>
      </c>
      <c r="H23" s="19">
        <v>20903</v>
      </c>
      <c r="I23" s="19">
        <v>53751</v>
      </c>
      <c r="J23" s="19">
        <v>18268</v>
      </c>
      <c r="K23" s="19">
        <v>42985</v>
      </c>
      <c r="L23" s="29">
        <f t="shared" si="5"/>
        <v>0.2504594626032337</v>
      </c>
    </row>
    <row r="24" spans="1:12" ht="15">
      <c r="A24" s="21"/>
      <c r="B24" s="22" t="s">
        <v>12</v>
      </c>
      <c r="C24" s="23">
        <v>509.4354799330002</v>
      </c>
      <c r="D24" s="23">
        <v>988.7327684910003</v>
      </c>
      <c r="E24" s="23">
        <v>186.31</v>
      </c>
      <c r="F24" s="23">
        <v>834.31</v>
      </c>
      <c r="G24" s="29">
        <f t="shared" si="4"/>
        <v>0.18509039624480159</v>
      </c>
      <c r="H24" s="19">
        <v>6</v>
      </c>
      <c r="I24" s="19">
        <v>16</v>
      </c>
      <c r="J24" s="19">
        <v>6</v>
      </c>
      <c r="K24" s="19">
        <v>23</v>
      </c>
      <c r="L24" s="29">
        <f t="shared" si="5"/>
        <v>-0.30434782608695654</v>
      </c>
    </row>
    <row r="25" spans="1:12" ht="18.75" customHeight="1">
      <c r="A25" s="21"/>
      <c r="B25" s="22" t="s">
        <v>13</v>
      </c>
      <c r="C25" s="23">
        <v>0.32640040000000003</v>
      </c>
      <c r="D25" s="23">
        <v>1.3795909110000004</v>
      </c>
      <c r="E25" s="23">
        <v>0.32</v>
      </c>
      <c r="F25" s="23">
        <v>1.06</v>
      </c>
      <c r="G25" s="29">
        <f t="shared" si="4"/>
        <v>0.3015008594339626</v>
      </c>
      <c r="H25" s="19">
        <v>0</v>
      </c>
      <c r="I25" s="19">
        <v>0</v>
      </c>
      <c r="J25" s="19">
        <v>1</v>
      </c>
      <c r="K25" s="19">
        <v>1</v>
      </c>
      <c r="L25" s="29">
        <f t="shared" si="5"/>
        <v>-1</v>
      </c>
    </row>
    <row r="26" spans="1:12" ht="15">
      <c r="A26" s="21"/>
      <c r="B26" s="22" t="s">
        <v>14</v>
      </c>
      <c r="C26" s="23">
        <v>7.823910361999996</v>
      </c>
      <c r="D26" s="23">
        <v>71.50075552199996</v>
      </c>
      <c r="E26" s="23">
        <v>22.39</v>
      </c>
      <c r="F26" s="23">
        <v>49.16</v>
      </c>
      <c r="G26" s="29">
        <f t="shared" si="4"/>
        <v>0.45444986822619954</v>
      </c>
      <c r="H26" s="19">
        <v>18</v>
      </c>
      <c r="I26" s="19">
        <v>77</v>
      </c>
      <c r="J26" s="19">
        <v>35</v>
      </c>
      <c r="K26" s="19">
        <v>64</v>
      </c>
      <c r="L26" s="29">
        <f t="shared" si="5"/>
        <v>0.203125</v>
      </c>
    </row>
    <row r="27" spans="1:12" ht="15">
      <c r="A27" s="21"/>
      <c r="B27" s="25" t="s">
        <v>18</v>
      </c>
      <c r="C27" s="26">
        <f>SUM(C22:C26)</f>
        <v>772.4701417505637</v>
      </c>
      <c r="D27" s="26">
        <f>SUM(D22:D26)</f>
        <v>1661.4561407159235</v>
      </c>
      <c r="E27" s="26">
        <f>SUM(E22:E26)</f>
        <v>394.47999999999996</v>
      </c>
      <c r="F27" s="26">
        <f>SUM(F22:F26)</f>
        <v>1333.93</v>
      </c>
      <c r="G27" s="38">
        <f t="shared" si="4"/>
        <v>0.24553472874582882</v>
      </c>
      <c r="H27" s="24">
        <f>SUM(H22:H26)</f>
        <v>21484</v>
      </c>
      <c r="I27" s="24">
        <f>SUM(I22:I26)</f>
        <v>55299</v>
      </c>
      <c r="J27" s="24">
        <f>SUM(J22:J26)</f>
        <v>18525</v>
      </c>
      <c r="K27" s="24">
        <f>SUM(K22:K26)</f>
        <v>43691</v>
      </c>
      <c r="L27" s="38">
        <f t="shared" si="5"/>
        <v>0.2656840081481312</v>
      </c>
    </row>
    <row r="28" spans="1:12" ht="15">
      <c r="A28" s="21"/>
      <c r="B28" s="22"/>
      <c r="C28" s="23"/>
      <c r="D28" s="23"/>
      <c r="E28" s="23"/>
      <c r="F28" s="23"/>
      <c r="G28" s="19"/>
      <c r="H28" s="19"/>
      <c r="I28" s="19"/>
      <c r="J28" s="19"/>
      <c r="K28" s="19"/>
      <c r="L28" s="19"/>
    </row>
    <row r="29" spans="1:12" ht="15">
      <c r="A29" s="30">
        <v>3</v>
      </c>
      <c r="B29" s="31" t="s">
        <v>20</v>
      </c>
      <c r="C29" s="32"/>
      <c r="D29" s="23"/>
      <c r="E29" s="23"/>
      <c r="F29" s="23"/>
      <c r="G29" s="19"/>
      <c r="H29" s="19"/>
      <c r="I29" s="19"/>
      <c r="J29" s="19"/>
      <c r="K29" s="19"/>
      <c r="L29" s="24"/>
    </row>
    <row r="30" spans="1:12" ht="15" customHeight="1">
      <c r="A30" s="21"/>
      <c r="B30" s="22" t="s">
        <v>10</v>
      </c>
      <c r="C30" s="23">
        <v>0</v>
      </c>
      <c r="D30" s="23">
        <v>0.0102997</v>
      </c>
      <c r="E30" s="23">
        <v>0</v>
      </c>
      <c r="F30" s="23">
        <v>0</v>
      </c>
      <c r="G30" s="19" t="s">
        <v>17</v>
      </c>
      <c r="H30" s="19">
        <v>1</v>
      </c>
      <c r="I30" s="19">
        <v>200</v>
      </c>
      <c r="J30" s="19">
        <v>199</v>
      </c>
      <c r="K30" s="19">
        <v>199</v>
      </c>
      <c r="L30" s="29">
        <f aca="true" t="shared" si="6" ref="L30:L35">SUM(I30-K30)/K30</f>
        <v>0.005025125628140704</v>
      </c>
    </row>
    <row r="31" spans="1:12" ht="15">
      <c r="A31" s="21"/>
      <c r="B31" s="22" t="s">
        <v>11</v>
      </c>
      <c r="C31" s="23">
        <v>0.453597002</v>
      </c>
      <c r="D31" s="23">
        <v>1.005810677</v>
      </c>
      <c r="E31" s="23">
        <v>0.05</v>
      </c>
      <c r="F31" s="23">
        <v>0.37</v>
      </c>
      <c r="G31" s="29">
        <f>SUM(D31-F31)/F31</f>
        <v>1.718407235135135</v>
      </c>
      <c r="H31" s="19">
        <v>1347</v>
      </c>
      <c r="I31" s="19">
        <v>3251</v>
      </c>
      <c r="J31" s="19">
        <v>126</v>
      </c>
      <c r="K31" s="19">
        <v>409</v>
      </c>
      <c r="L31" s="29">
        <f t="shared" si="6"/>
        <v>6.9486552567237165</v>
      </c>
    </row>
    <row r="32" spans="1:12" ht="15">
      <c r="A32" s="21"/>
      <c r="B32" s="22" t="s">
        <v>12</v>
      </c>
      <c r="C32" s="23">
        <v>5.577476372</v>
      </c>
      <c r="D32" s="23">
        <v>11.642954917</v>
      </c>
      <c r="E32" s="23">
        <v>0.17</v>
      </c>
      <c r="F32" s="23">
        <v>0.28</v>
      </c>
      <c r="G32" s="29">
        <f>SUM(D32-F32)/F32</f>
        <v>40.581981846428576</v>
      </c>
      <c r="H32" s="23">
        <v>3</v>
      </c>
      <c r="I32" s="23">
        <v>11</v>
      </c>
      <c r="J32" s="23">
        <v>0</v>
      </c>
      <c r="K32" s="23">
        <v>3</v>
      </c>
      <c r="L32" s="29">
        <f t="shared" si="6"/>
        <v>2.6666666666666665</v>
      </c>
    </row>
    <row r="33" spans="1:12" ht="15">
      <c r="A33" s="21"/>
      <c r="B33" s="22" t="s">
        <v>13</v>
      </c>
      <c r="C33" s="23">
        <v>0</v>
      </c>
      <c r="D33" s="23">
        <v>0</v>
      </c>
      <c r="E33" s="23">
        <v>0</v>
      </c>
      <c r="F33" s="23">
        <v>0</v>
      </c>
      <c r="G33" s="19" t="s">
        <v>17</v>
      </c>
      <c r="H33" s="19">
        <v>0</v>
      </c>
      <c r="I33" s="19">
        <v>0</v>
      </c>
      <c r="J33" s="19">
        <v>0</v>
      </c>
      <c r="K33" s="19">
        <v>0</v>
      </c>
      <c r="L33" s="24" t="s">
        <v>17</v>
      </c>
    </row>
    <row r="34" spans="1:12" ht="15">
      <c r="A34" s="21"/>
      <c r="B34" s="22" t="s">
        <v>14</v>
      </c>
      <c r="C34" s="23">
        <v>0.039728129</v>
      </c>
      <c r="D34" s="23">
        <v>0.26527577</v>
      </c>
      <c r="E34" s="23">
        <v>0.02</v>
      </c>
      <c r="F34" s="23">
        <v>0.03</v>
      </c>
      <c r="G34" s="29">
        <f>SUM(D34-F34)/F34</f>
        <v>7.842525666666668</v>
      </c>
      <c r="H34" s="19">
        <v>3</v>
      </c>
      <c r="I34" s="19">
        <v>6</v>
      </c>
      <c r="J34" s="19">
        <v>1</v>
      </c>
      <c r="K34" s="19">
        <v>1</v>
      </c>
      <c r="L34" s="29">
        <f t="shared" si="6"/>
        <v>5</v>
      </c>
    </row>
    <row r="35" spans="1:12" ht="15">
      <c r="A35" s="21"/>
      <c r="B35" s="25" t="s">
        <v>18</v>
      </c>
      <c r="C35" s="26">
        <f>SUM(C30:C34)</f>
        <v>6.070801503</v>
      </c>
      <c r="D35" s="26">
        <f>SUM(D30:D34)</f>
        <v>12.924341064000002</v>
      </c>
      <c r="E35" s="26">
        <f>SUM(E30:E34)</f>
        <v>0.24000000000000002</v>
      </c>
      <c r="F35" s="26">
        <f>SUM(F30:F34)</f>
        <v>0.68</v>
      </c>
      <c r="G35" s="38">
        <f>SUM(D35-F35)/F35</f>
        <v>18.00638391764706</v>
      </c>
      <c r="H35" s="24">
        <f>SUM(H30:H34)</f>
        <v>1354</v>
      </c>
      <c r="I35" s="24">
        <f>SUM(I30:I34)</f>
        <v>3468</v>
      </c>
      <c r="J35" s="24">
        <f>SUM(J30:J34)</f>
        <v>326</v>
      </c>
      <c r="K35" s="24">
        <f>SUM(K30:K34)</f>
        <v>612</v>
      </c>
      <c r="L35" s="38">
        <f t="shared" si="6"/>
        <v>4.666666666666667</v>
      </c>
    </row>
    <row r="36" spans="1:12" ht="15">
      <c r="A36" s="21"/>
      <c r="B36" s="22"/>
      <c r="C36" s="23"/>
      <c r="D36" s="23"/>
      <c r="E36" s="23"/>
      <c r="F36" s="23"/>
      <c r="G36" s="19"/>
      <c r="H36" s="19"/>
      <c r="I36" s="19"/>
      <c r="J36" s="19"/>
      <c r="K36" s="19"/>
      <c r="L36" s="19"/>
    </row>
    <row r="37" spans="1:12" ht="30">
      <c r="A37" s="30">
        <v>4</v>
      </c>
      <c r="B37" s="25" t="s">
        <v>21</v>
      </c>
      <c r="C37" s="25"/>
      <c r="D37" s="23"/>
      <c r="E37" s="23"/>
      <c r="F37" s="23"/>
      <c r="G37" s="19"/>
      <c r="H37" s="19"/>
      <c r="I37" s="19"/>
      <c r="J37" s="19"/>
      <c r="K37" s="19"/>
      <c r="L37" s="24"/>
    </row>
    <row r="38" spans="1:12" ht="15" customHeight="1">
      <c r="A38" s="21"/>
      <c r="B38" s="22" t="s">
        <v>10</v>
      </c>
      <c r="C38" s="23">
        <v>11.638098900000001</v>
      </c>
      <c r="D38" s="23">
        <v>27.067732699999986</v>
      </c>
      <c r="E38" s="23">
        <v>17.02</v>
      </c>
      <c r="F38" s="23">
        <v>41.43</v>
      </c>
      <c r="G38" s="29">
        <f aca="true" t="shared" si="7" ref="G38:G43">SUM(D38-F38)/F38</f>
        <v>-0.34666346367366674</v>
      </c>
      <c r="H38" s="19">
        <v>245</v>
      </c>
      <c r="I38" s="19">
        <v>668</v>
      </c>
      <c r="J38" s="19">
        <v>359</v>
      </c>
      <c r="K38" s="19">
        <v>911</v>
      </c>
      <c r="L38" s="29">
        <f aca="true" t="shared" si="8" ref="L38:L43">SUM(I38-K38)/K38</f>
        <v>-0.2667398463227223</v>
      </c>
    </row>
    <row r="39" spans="1:12" ht="15">
      <c r="A39" s="21"/>
      <c r="B39" s="22" t="s">
        <v>11</v>
      </c>
      <c r="C39" s="23">
        <v>42.835292085999974</v>
      </c>
      <c r="D39" s="23">
        <v>86.9275532940007</v>
      </c>
      <c r="E39" s="23">
        <v>33.93</v>
      </c>
      <c r="F39" s="23">
        <v>61.51</v>
      </c>
      <c r="G39" s="29">
        <f t="shared" si="7"/>
        <v>0.4132263582181874</v>
      </c>
      <c r="H39" s="19">
        <v>4039</v>
      </c>
      <c r="I39" s="19">
        <v>8833</v>
      </c>
      <c r="J39" s="19">
        <v>3762</v>
      </c>
      <c r="K39" s="19">
        <v>7077</v>
      </c>
      <c r="L39" s="29">
        <f t="shared" si="8"/>
        <v>0.24812773774198107</v>
      </c>
    </row>
    <row r="40" spans="1:12" ht="15">
      <c r="A40" s="21"/>
      <c r="B40" s="22" t="s">
        <v>12</v>
      </c>
      <c r="C40" s="23">
        <v>21.717240386000128</v>
      </c>
      <c r="D40" s="23">
        <v>52.23158170400012</v>
      </c>
      <c r="E40" s="23">
        <v>16.31</v>
      </c>
      <c r="F40" s="23">
        <v>38.74</v>
      </c>
      <c r="G40" s="29">
        <f t="shared" si="7"/>
        <v>0.34825972390294574</v>
      </c>
      <c r="H40" s="19">
        <v>1</v>
      </c>
      <c r="I40" s="19">
        <v>4</v>
      </c>
      <c r="J40" s="19">
        <v>1</v>
      </c>
      <c r="K40" s="19">
        <v>3</v>
      </c>
      <c r="L40" s="29">
        <f t="shared" si="8"/>
        <v>0.3333333333333333</v>
      </c>
    </row>
    <row r="41" spans="1:12" ht="15">
      <c r="A41" s="21"/>
      <c r="B41" s="22" t="s">
        <v>13</v>
      </c>
      <c r="C41" s="23">
        <v>0</v>
      </c>
      <c r="D41" s="23">
        <v>0</v>
      </c>
      <c r="E41" s="23">
        <v>0</v>
      </c>
      <c r="F41" s="23">
        <v>0</v>
      </c>
      <c r="G41" s="19" t="s">
        <v>17</v>
      </c>
      <c r="H41" s="19">
        <v>0</v>
      </c>
      <c r="I41" s="19">
        <v>0</v>
      </c>
      <c r="J41" s="19">
        <v>0</v>
      </c>
      <c r="K41" s="19">
        <v>0</v>
      </c>
      <c r="L41" s="24" t="s">
        <v>17</v>
      </c>
    </row>
    <row r="42" spans="1:12" ht="15">
      <c r="A42" s="21"/>
      <c r="B42" s="22" t="s">
        <v>14</v>
      </c>
      <c r="C42" s="23">
        <v>0</v>
      </c>
      <c r="D42" s="23">
        <v>0</v>
      </c>
      <c r="E42" s="23">
        <v>0</v>
      </c>
      <c r="F42" s="23">
        <v>0</v>
      </c>
      <c r="G42" s="19" t="s">
        <v>17</v>
      </c>
      <c r="H42" s="19">
        <v>0</v>
      </c>
      <c r="I42" s="19">
        <v>0</v>
      </c>
      <c r="J42" s="19">
        <v>0</v>
      </c>
      <c r="K42" s="19">
        <v>0</v>
      </c>
      <c r="L42" s="24" t="s">
        <v>17</v>
      </c>
    </row>
    <row r="43" spans="1:12" ht="15">
      <c r="A43" s="21"/>
      <c r="B43" s="25" t="s">
        <v>18</v>
      </c>
      <c r="C43" s="26">
        <f>SUM(C38:C42)</f>
        <v>76.1906313720001</v>
      </c>
      <c r="D43" s="26">
        <f>SUM(D38:D42)</f>
        <v>166.2268676980008</v>
      </c>
      <c r="E43" s="26">
        <f>SUM(E38:E42)</f>
        <v>67.26</v>
      </c>
      <c r="F43" s="26">
        <f>SUM(F38:F42)</f>
        <v>141.68</v>
      </c>
      <c r="G43" s="38">
        <f t="shared" si="7"/>
        <v>0.17325570086110104</v>
      </c>
      <c r="H43" s="24">
        <f>SUM(H38:H42)</f>
        <v>4285</v>
      </c>
      <c r="I43" s="24">
        <f>SUM(I38:I42)</f>
        <v>9505</v>
      </c>
      <c r="J43" s="24">
        <f>SUM(J38:J42)</f>
        <v>4122</v>
      </c>
      <c r="K43" s="24">
        <f>SUM(K38:K42)</f>
        <v>7991</v>
      </c>
      <c r="L43" s="38">
        <f t="shared" si="8"/>
        <v>0.1894631460392942</v>
      </c>
    </row>
    <row r="44" spans="1:12" ht="15">
      <c r="A44" s="21"/>
      <c r="B44" s="22"/>
      <c r="C44" s="23"/>
      <c r="D44" s="23"/>
      <c r="E44" s="23"/>
      <c r="F44" s="23"/>
      <c r="G44" s="19"/>
      <c r="H44" s="19"/>
      <c r="I44" s="19"/>
      <c r="J44" s="19"/>
      <c r="K44" s="19"/>
      <c r="L44" s="19"/>
    </row>
    <row r="45" spans="1:12" ht="15">
      <c r="A45" s="30">
        <v>5</v>
      </c>
      <c r="B45" s="31" t="s">
        <v>22</v>
      </c>
      <c r="C45" s="25"/>
      <c r="D45" s="23"/>
      <c r="E45" s="23"/>
      <c r="F45" s="23"/>
      <c r="G45" s="19"/>
      <c r="H45" s="19"/>
      <c r="I45" s="19"/>
      <c r="J45" s="19"/>
      <c r="K45" s="19"/>
      <c r="L45" s="24"/>
    </row>
    <row r="46" spans="1:12" ht="15">
      <c r="A46" s="21"/>
      <c r="B46" s="22" t="s">
        <v>10</v>
      </c>
      <c r="C46" s="23">
        <v>1.6486546000000002</v>
      </c>
      <c r="D46" s="23">
        <v>5.0593854</v>
      </c>
      <c r="E46" s="23">
        <v>2.9</v>
      </c>
      <c r="F46" s="23">
        <v>3.44</v>
      </c>
      <c r="G46" s="29">
        <f aca="true" t="shared" si="9" ref="G46:G51">SUM(D46-F46)/F46</f>
        <v>0.47075156976744187</v>
      </c>
      <c r="H46" s="19">
        <v>24</v>
      </c>
      <c r="I46" s="19">
        <v>102</v>
      </c>
      <c r="J46" s="19">
        <v>28</v>
      </c>
      <c r="K46" s="19">
        <v>40</v>
      </c>
      <c r="L46" s="29">
        <f aca="true" t="shared" si="10" ref="L46:L51">SUM(I46-K46)/K46</f>
        <v>1.55</v>
      </c>
    </row>
    <row r="47" spans="1:12" ht="15">
      <c r="A47" s="21"/>
      <c r="B47" s="22" t="s">
        <v>11</v>
      </c>
      <c r="C47" s="23">
        <v>19.6872532</v>
      </c>
      <c r="D47" s="23">
        <v>44.9015185</v>
      </c>
      <c r="E47" s="23">
        <v>11.38</v>
      </c>
      <c r="F47" s="23">
        <v>23.82</v>
      </c>
      <c r="G47" s="29">
        <f t="shared" si="9"/>
        <v>0.8850343618807726</v>
      </c>
      <c r="H47" s="19">
        <v>2878</v>
      </c>
      <c r="I47" s="19">
        <v>6259</v>
      </c>
      <c r="J47" s="19">
        <v>1568</v>
      </c>
      <c r="K47" s="19">
        <v>3498</v>
      </c>
      <c r="L47" s="29">
        <f t="shared" si="10"/>
        <v>0.789308176100629</v>
      </c>
    </row>
    <row r="48" spans="1:12" ht="15">
      <c r="A48" s="21"/>
      <c r="B48" s="22" t="s">
        <v>12</v>
      </c>
      <c r="C48" s="23">
        <v>1.7192068823</v>
      </c>
      <c r="D48" s="23">
        <v>11.536585814098395</v>
      </c>
      <c r="E48" s="23">
        <v>0.92</v>
      </c>
      <c r="F48" s="23">
        <v>1.88</v>
      </c>
      <c r="G48" s="29">
        <f t="shared" si="9"/>
        <v>5.136481816009785</v>
      </c>
      <c r="H48" s="19">
        <v>0</v>
      </c>
      <c r="I48" s="19">
        <v>2</v>
      </c>
      <c r="J48" s="19">
        <v>2</v>
      </c>
      <c r="K48" s="19">
        <v>2</v>
      </c>
      <c r="L48" s="24" t="s">
        <v>17</v>
      </c>
    </row>
    <row r="49" spans="1:12" ht="15">
      <c r="A49" s="21"/>
      <c r="B49" s="22" t="s">
        <v>13</v>
      </c>
      <c r="C49" s="23">
        <v>0.1002354</v>
      </c>
      <c r="D49" s="23">
        <v>0.2939964</v>
      </c>
      <c r="E49" s="23">
        <v>0.08</v>
      </c>
      <c r="F49" s="23">
        <v>0.23</v>
      </c>
      <c r="G49" s="29">
        <f t="shared" si="9"/>
        <v>0.27824521739130426</v>
      </c>
      <c r="H49" s="19">
        <v>0</v>
      </c>
      <c r="I49" s="19">
        <v>0</v>
      </c>
      <c r="J49" s="19">
        <v>0</v>
      </c>
      <c r="K49" s="19">
        <v>0</v>
      </c>
      <c r="L49" s="24" t="s">
        <v>17</v>
      </c>
    </row>
    <row r="50" spans="1:12" ht="15">
      <c r="A50" s="21"/>
      <c r="B50" s="22" t="s">
        <v>14</v>
      </c>
      <c r="C50" s="23">
        <v>4.878972751530047</v>
      </c>
      <c r="D50" s="23">
        <v>26.48472973703757</v>
      </c>
      <c r="E50" s="23">
        <v>5.03</v>
      </c>
      <c r="F50" s="23">
        <v>27.26</v>
      </c>
      <c r="G50" s="29">
        <f t="shared" si="9"/>
        <v>-0.028439848237800183</v>
      </c>
      <c r="H50" s="19">
        <v>20</v>
      </c>
      <c r="I50" s="19">
        <v>58</v>
      </c>
      <c r="J50" s="19">
        <v>3</v>
      </c>
      <c r="K50" s="19">
        <v>18</v>
      </c>
      <c r="L50" s="29">
        <f t="shared" si="10"/>
        <v>2.2222222222222223</v>
      </c>
    </row>
    <row r="51" spans="1:12" ht="15">
      <c r="A51" s="21"/>
      <c r="B51" s="25" t="s">
        <v>18</v>
      </c>
      <c r="C51" s="26">
        <f>SUM(C46:C50)</f>
        <v>28.034322833830046</v>
      </c>
      <c r="D51" s="26">
        <f>SUM(D46:D50)</f>
        <v>88.27621585113596</v>
      </c>
      <c r="E51" s="26">
        <f>SUM(E46:E50)</f>
        <v>20.310000000000002</v>
      </c>
      <c r="F51" s="26">
        <f>SUM(F46:F50)</f>
        <v>56.63</v>
      </c>
      <c r="G51" s="38">
        <f t="shared" si="9"/>
        <v>0.558824224812572</v>
      </c>
      <c r="H51" s="24">
        <f>SUM(H46:H50)</f>
        <v>2922</v>
      </c>
      <c r="I51" s="24">
        <f>SUM(I46:I50)</f>
        <v>6421</v>
      </c>
      <c r="J51" s="24">
        <f>SUM(J46:J50)</f>
        <v>1601</v>
      </c>
      <c r="K51" s="24">
        <f>SUM(K46:K50)</f>
        <v>3558</v>
      </c>
      <c r="L51" s="38">
        <f t="shared" si="10"/>
        <v>0.8046655424395728</v>
      </c>
    </row>
    <row r="52" spans="1:12" ht="15">
      <c r="A52" s="21"/>
      <c r="B52" s="22"/>
      <c r="C52" s="23"/>
      <c r="D52" s="23"/>
      <c r="E52" s="23"/>
      <c r="F52" s="23"/>
      <c r="G52" s="19"/>
      <c r="H52" s="19"/>
      <c r="I52" s="19"/>
      <c r="J52" s="19"/>
      <c r="K52" s="19"/>
      <c r="L52" s="19"/>
    </row>
    <row r="53" spans="1:12" ht="15">
      <c r="A53" s="30">
        <v>6</v>
      </c>
      <c r="B53" s="25" t="s">
        <v>23</v>
      </c>
      <c r="C53" s="25"/>
      <c r="D53" s="23"/>
      <c r="E53" s="23"/>
      <c r="F53" s="23"/>
      <c r="G53" s="19"/>
      <c r="H53" s="19"/>
      <c r="I53" s="19"/>
      <c r="J53" s="19"/>
      <c r="K53" s="19"/>
      <c r="L53" s="24"/>
    </row>
    <row r="54" spans="1:12" ht="15">
      <c r="A54" s="21"/>
      <c r="B54" s="22" t="s">
        <v>10</v>
      </c>
      <c r="C54" s="23">
        <v>57.13585869199999</v>
      </c>
      <c r="D54" s="23">
        <v>129.04202075100002</v>
      </c>
      <c r="E54" s="23">
        <v>46.68</v>
      </c>
      <c r="F54" s="23">
        <v>120.26</v>
      </c>
      <c r="G54" s="29">
        <f aca="true" t="shared" si="11" ref="G54:G59">SUM(D54-F54)/F54</f>
        <v>0.07302528480791634</v>
      </c>
      <c r="H54" s="19">
        <v>627</v>
      </c>
      <c r="I54" s="19">
        <v>1658</v>
      </c>
      <c r="J54" s="19">
        <v>490</v>
      </c>
      <c r="K54" s="19">
        <v>1494</v>
      </c>
      <c r="L54" s="29">
        <f aca="true" t="shared" si="12" ref="L54:L59">SUM(I54-K54)/K54</f>
        <v>0.10977242302543508</v>
      </c>
    </row>
    <row r="55" spans="1:12" ht="15">
      <c r="A55" s="21"/>
      <c r="B55" s="22" t="s">
        <v>11</v>
      </c>
      <c r="C55" s="23">
        <v>396.76144511897127</v>
      </c>
      <c r="D55" s="23">
        <v>1012.7997008455416</v>
      </c>
      <c r="E55" s="23">
        <v>339.61</v>
      </c>
      <c r="F55" s="23">
        <v>882.68</v>
      </c>
      <c r="G55" s="29">
        <f t="shared" si="11"/>
        <v>0.1474143527048779</v>
      </c>
      <c r="H55" s="19">
        <v>57613</v>
      </c>
      <c r="I55" s="19">
        <v>142012</v>
      </c>
      <c r="J55" s="19">
        <v>44428</v>
      </c>
      <c r="K55" s="19">
        <v>120117</v>
      </c>
      <c r="L55" s="29">
        <f t="shared" si="12"/>
        <v>0.18228060973883797</v>
      </c>
    </row>
    <row r="56" spans="1:12" ht="15">
      <c r="A56" s="21"/>
      <c r="B56" s="22" t="s">
        <v>12</v>
      </c>
      <c r="C56" s="23">
        <v>371.197131268</v>
      </c>
      <c r="D56" s="23">
        <v>708.793017947</v>
      </c>
      <c r="E56" s="23">
        <v>853.35</v>
      </c>
      <c r="F56" s="23">
        <v>1697.61</v>
      </c>
      <c r="G56" s="29">
        <f t="shared" si="11"/>
        <v>-0.5824759409128127</v>
      </c>
      <c r="H56" s="19">
        <v>9</v>
      </c>
      <c r="I56" s="19">
        <v>21</v>
      </c>
      <c r="J56" s="19">
        <v>28</v>
      </c>
      <c r="K56" s="19">
        <v>39</v>
      </c>
      <c r="L56" s="29">
        <f t="shared" si="12"/>
        <v>-0.46153846153846156</v>
      </c>
    </row>
    <row r="57" spans="1:12" ht="15">
      <c r="A57" s="21"/>
      <c r="B57" s="22" t="s">
        <v>13</v>
      </c>
      <c r="C57" s="23">
        <v>0</v>
      </c>
      <c r="D57" s="23">
        <v>0</v>
      </c>
      <c r="E57" s="23">
        <v>0</v>
      </c>
      <c r="F57" s="23">
        <v>0</v>
      </c>
      <c r="G57" s="29" t="s">
        <v>17</v>
      </c>
      <c r="H57" s="19">
        <v>0</v>
      </c>
      <c r="I57" s="19">
        <v>0</v>
      </c>
      <c r="J57" s="19">
        <v>0</v>
      </c>
      <c r="K57" s="19">
        <v>0</v>
      </c>
      <c r="L57" s="29" t="s">
        <v>17</v>
      </c>
    </row>
    <row r="58" spans="1:12" ht="15">
      <c r="A58" s="21"/>
      <c r="B58" s="22" t="s">
        <v>14</v>
      </c>
      <c r="C58" s="23">
        <v>62.21428172700001</v>
      </c>
      <c r="D58" s="23">
        <v>305.94842285000004</v>
      </c>
      <c r="E58" s="23">
        <v>19.51</v>
      </c>
      <c r="F58" s="23">
        <v>215.65</v>
      </c>
      <c r="G58" s="29">
        <f t="shared" si="11"/>
        <v>0.41872674634824963</v>
      </c>
      <c r="H58" s="19">
        <v>54</v>
      </c>
      <c r="I58" s="19">
        <v>219</v>
      </c>
      <c r="J58" s="19">
        <v>2</v>
      </c>
      <c r="K58" s="19">
        <v>73</v>
      </c>
      <c r="L58" s="29">
        <f t="shared" si="12"/>
        <v>2</v>
      </c>
    </row>
    <row r="59" spans="1:12" ht="15">
      <c r="A59" s="21"/>
      <c r="B59" s="25" t="s">
        <v>18</v>
      </c>
      <c r="C59" s="26">
        <f>SUM(C54:C58)</f>
        <v>887.3087168059712</v>
      </c>
      <c r="D59" s="26">
        <f>SUM(D54:D58)</f>
        <v>2156.583162393542</v>
      </c>
      <c r="E59" s="26">
        <f>SUM(E54:E58)</f>
        <v>1259.15</v>
      </c>
      <c r="F59" s="26">
        <f>SUM(F54:F58)</f>
        <v>2916.2</v>
      </c>
      <c r="G59" s="38">
        <f t="shared" si="11"/>
        <v>-0.26048173568563815</v>
      </c>
      <c r="H59" s="24">
        <f>SUM(H54:H58)</f>
        <v>58303</v>
      </c>
      <c r="I59" s="24">
        <f>SUM(I54:I58)</f>
        <v>143910</v>
      </c>
      <c r="J59" s="24">
        <f>SUM(J54:J58)</f>
        <v>44948</v>
      </c>
      <c r="K59" s="24">
        <f>SUM(K54:K58)</f>
        <v>121723</v>
      </c>
      <c r="L59" s="38">
        <f t="shared" si="12"/>
        <v>0.1822745085152354</v>
      </c>
    </row>
    <row r="60" spans="1:12" ht="15">
      <c r="A60" s="21"/>
      <c r="B60" s="22"/>
      <c r="C60" s="23"/>
      <c r="D60" s="23"/>
      <c r="E60" s="23"/>
      <c r="F60" s="23"/>
      <c r="G60" s="19"/>
      <c r="H60" s="19"/>
      <c r="I60" s="19"/>
      <c r="J60" s="19"/>
      <c r="K60" s="19"/>
      <c r="L60" s="19"/>
    </row>
    <row r="61" spans="1:12" ht="15">
      <c r="A61" s="33">
        <v>7</v>
      </c>
      <c r="B61" s="25" t="s">
        <v>24</v>
      </c>
      <c r="C61" s="23"/>
      <c r="D61" s="23"/>
      <c r="E61" s="23"/>
      <c r="F61" s="23"/>
      <c r="G61" s="19"/>
      <c r="H61" s="19"/>
      <c r="I61" s="19"/>
      <c r="J61" s="19"/>
      <c r="K61" s="19"/>
      <c r="L61" s="24"/>
    </row>
    <row r="62" spans="1:12" ht="15" customHeight="1">
      <c r="A62" s="21"/>
      <c r="B62" s="22" t="s">
        <v>10</v>
      </c>
      <c r="C62" s="23">
        <v>-0.1376</v>
      </c>
      <c r="D62" s="23">
        <v>4.4153</v>
      </c>
      <c r="E62" s="23">
        <v>3.44</v>
      </c>
      <c r="F62" s="23">
        <v>6.85</v>
      </c>
      <c r="G62" s="29">
        <f aca="true" t="shared" si="13" ref="G62:G67">SUM(D62-F62)/F62</f>
        <v>-0.3554306569343065</v>
      </c>
      <c r="H62" s="19">
        <v>38</v>
      </c>
      <c r="I62" s="19">
        <v>164</v>
      </c>
      <c r="J62" s="19">
        <v>48</v>
      </c>
      <c r="K62" s="19">
        <v>121</v>
      </c>
      <c r="L62" s="29">
        <f aca="true" t="shared" si="14" ref="L62:L67">SUM(I62-K62)/K62</f>
        <v>0.35537190082644626</v>
      </c>
    </row>
    <row r="63" spans="1:12" ht="15">
      <c r="A63" s="21"/>
      <c r="B63" s="22" t="s">
        <v>11</v>
      </c>
      <c r="C63" s="23">
        <v>48.065073643572866</v>
      </c>
      <c r="D63" s="23">
        <v>115.96635601981845</v>
      </c>
      <c r="E63" s="23">
        <v>60.51</v>
      </c>
      <c r="F63" s="23">
        <v>140.45</v>
      </c>
      <c r="G63" s="29">
        <f t="shared" si="13"/>
        <v>-0.17432284784750118</v>
      </c>
      <c r="H63" s="19">
        <v>7433</v>
      </c>
      <c r="I63" s="19">
        <v>20221</v>
      </c>
      <c r="J63" s="19">
        <v>8500</v>
      </c>
      <c r="K63" s="19">
        <v>20242</v>
      </c>
      <c r="L63" s="29">
        <f t="shared" si="14"/>
        <v>-0.0010374468925995455</v>
      </c>
    </row>
    <row r="64" spans="1:12" ht="15">
      <c r="A64" s="21"/>
      <c r="B64" s="22" t="s">
        <v>12</v>
      </c>
      <c r="C64" s="23">
        <v>15.685339383001736</v>
      </c>
      <c r="D64" s="23">
        <v>46.78904815900325</v>
      </c>
      <c r="E64" s="23">
        <v>16.38</v>
      </c>
      <c r="F64" s="23">
        <v>44.27</v>
      </c>
      <c r="G64" s="29">
        <f t="shared" si="13"/>
        <v>0.05690192362781223</v>
      </c>
      <c r="H64" s="19">
        <v>0</v>
      </c>
      <c r="I64" s="19">
        <v>0</v>
      </c>
      <c r="J64" s="19">
        <v>0</v>
      </c>
      <c r="K64" s="19">
        <v>1</v>
      </c>
      <c r="L64" s="29">
        <f t="shared" si="14"/>
        <v>-1</v>
      </c>
    </row>
    <row r="65" spans="1:12" ht="15">
      <c r="A65" s="21"/>
      <c r="B65" s="22" t="s">
        <v>13</v>
      </c>
      <c r="C65" s="23">
        <v>0</v>
      </c>
      <c r="D65" s="23">
        <v>0</v>
      </c>
      <c r="E65" s="23">
        <v>0</v>
      </c>
      <c r="F65" s="23">
        <v>0</v>
      </c>
      <c r="G65" s="29" t="s">
        <v>17</v>
      </c>
      <c r="H65" s="19">
        <v>0</v>
      </c>
      <c r="I65" s="19">
        <v>0</v>
      </c>
      <c r="J65" s="19">
        <v>0</v>
      </c>
      <c r="K65" s="19">
        <v>0</v>
      </c>
      <c r="L65" s="29" t="s">
        <v>17</v>
      </c>
    </row>
    <row r="66" spans="1:12" ht="15">
      <c r="A66" s="21"/>
      <c r="B66" s="22" t="s">
        <v>14</v>
      </c>
      <c r="C66" s="23">
        <v>-1.2423110000000002</v>
      </c>
      <c r="D66" s="23">
        <v>0.63747</v>
      </c>
      <c r="E66" s="23">
        <v>2.15</v>
      </c>
      <c r="F66" s="23">
        <v>3.88</v>
      </c>
      <c r="G66" s="29">
        <f t="shared" si="13"/>
        <v>-0.8357036082474227</v>
      </c>
      <c r="H66" s="19">
        <v>0</v>
      </c>
      <c r="I66" s="19">
        <v>0</v>
      </c>
      <c r="J66" s="19">
        <v>0</v>
      </c>
      <c r="K66" s="19">
        <v>0</v>
      </c>
      <c r="L66" s="29" t="s">
        <v>17</v>
      </c>
    </row>
    <row r="67" spans="1:12" ht="15">
      <c r="A67" s="21"/>
      <c r="B67" s="25" t="s">
        <v>18</v>
      </c>
      <c r="C67" s="26">
        <f>SUM(C62:C66)</f>
        <v>62.3705020265746</v>
      </c>
      <c r="D67" s="26">
        <f>SUM(D62:D66)</f>
        <v>167.8081741788217</v>
      </c>
      <c r="E67" s="26">
        <f>SUM(E62:E66)</f>
        <v>82.48</v>
      </c>
      <c r="F67" s="26">
        <f>SUM(F62:F66)</f>
        <v>195.45</v>
      </c>
      <c r="G67" s="38">
        <f t="shared" si="13"/>
        <v>-0.1414265838893747</v>
      </c>
      <c r="H67" s="24">
        <f>SUM(H62:H66)</f>
        <v>7471</v>
      </c>
      <c r="I67" s="24">
        <f>SUM(I62:I66)</f>
        <v>20385</v>
      </c>
      <c r="J67" s="24">
        <f>SUM(J62:J66)</f>
        <v>8548</v>
      </c>
      <c r="K67" s="24">
        <f>SUM(K62:K66)</f>
        <v>20364</v>
      </c>
      <c r="L67" s="38">
        <f t="shared" si="14"/>
        <v>0.0010312315851502651</v>
      </c>
    </row>
    <row r="68" spans="1:12" ht="15">
      <c r="A68" s="21"/>
      <c r="B68" s="22"/>
      <c r="C68" s="23"/>
      <c r="D68" s="23"/>
      <c r="E68" s="23"/>
      <c r="F68" s="23"/>
      <c r="G68" s="19"/>
      <c r="H68" s="19"/>
      <c r="I68" s="19"/>
      <c r="J68" s="19"/>
      <c r="K68" s="19"/>
      <c r="L68" s="19"/>
    </row>
    <row r="69" spans="1:12" ht="34.5" customHeight="1">
      <c r="A69" s="34">
        <v>8</v>
      </c>
      <c r="B69" s="35" t="s">
        <v>25</v>
      </c>
      <c r="C69" s="23"/>
      <c r="D69" s="23"/>
      <c r="E69" s="23"/>
      <c r="F69" s="23"/>
      <c r="G69" s="19"/>
      <c r="H69" s="19"/>
      <c r="I69" s="19"/>
      <c r="J69" s="19"/>
      <c r="K69" s="19"/>
      <c r="L69" s="24"/>
    </row>
    <row r="70" spans="1:12" ht="15">
      <c r="A70" s="21"/>
      <c r="B70" s="22" t="s">
        <v>10</v>
      </c>
      <c r="C70" s="23">
        <v>8.834513472</v>
      </c>
      <c r="D70" s="23">
        <v>31.719444574</v>
      </c>
      <c r="E70" s="23">
        <v>18.75</v>
      </c>
      <c r="F70" s="23">
        <v>50.55</v>
      </c>
      <c r="G70" s="29">
        <f aca="true" t="shared" si="15" ref="G70:G75">SUM(D70-F70)/F70</f>
        <v>-0.372513460454995</v>
      </c>
      <c r="H70" s="19">
        <v>58</v>
      </c>
      <c r="I70" s="19">
        <v>175</v>
      </c>
      <c r="J70" s="19">
        <v>171</v>
      </c>
      <c r="K70" s="19">
        <v>406</v>
      </c>
      <c r="L70" s="29">
        <f aca="true" t="shared" si="16" ref="L70:L75">SUM(I70-K70)/K70</f>
        <v>-0.5689655172413793</v>
      </c>
    </row>
    <row r="71" spans="1:12" ht="15">
      <c r="A71" s="21"/>
      <c r="B71" s="22" t="s">
        <v>11</v>
      </c>
      <c r="C71" s="23">
        <v>100.01765410199958</v>
      </c>
      <c r="D71" s="23">
        <v>198.59873959299907</v>
      </c>
      <c r="E71" s="23">
        <v>115.88</v>
      </c>
      <c r="F71" s="23">
        <v>238.87</v>
      </c>
      <c r="G71" s="29">
        <f t="shared" si="15"/>
        <v>-0.1685906995729934</v>
      </c>
      <c r="H71" s="19">
        <v>13672</v>
      </c>
      <c r="I71" s="19">
        <v>26454</v>
      </c>
      <c r="J71" s="19">
        <v>15452</v>
      </c>
      <c r="K71" s="19">
        <v>29862</v>
      </c>
      <c r="L71" s="29">
        <f t="shared" si="16"/>
        <v>-0.11412497488446856</v>
      </c>
    </row>
    <row r="72" spans="1:12" ht="15">
      <c r="A72" s="21"/>
      <c r="B72" s="22" t="s">
        <v>12</v>
      </c>
      <c r="C72" s="23">
        <v>26.861741151999976</v>
      </c>
      <c r="D72" s="23">
        <v>175.26000470799997</v>
      </c>
      <c r="E72" s="23">
        <v>120.55</v>
      </c>
      <c r="F72" s="23">
        <v>187.21</v>
      </c>
      <c r="G72" s="29">
        <f t="shared" si="15"/>
        <v>-0.06383203510496255</v>
      </c>
      <c r="H72" s="19">
        <v>0</v>
      </c>
      <c r="I72" s="19">
        <v>1</v>
      </c>
      <c r="J72" s="19">
        <v>0</v>
      </c>
      <c r="K72" s="19">
        <v>1</v>
      </c>
      <c r="L72" s="29">
        <f t="shared" si="16"/>
        <v>0</v>
      </c>
    </row>
    <row r="73" spans="1:12" ht="15">
      <c r="A73" s="21"/>
      <c r="B73" s="22" t="s">
        <v>13</v>
      </c>
      <c r="C73" s="23">
        <v>0.07209388</v>
      </c>
      <c r="D73" s="23">
        <v>0.13777832999999998</v>
      </c>
      <c r="E73" s="23">
        <v>0.08</v>
      </c>
      <c r="F73" s="23">
        <v>0.17</v>
      </c>
      <c r="G73" s="29">
        <f t="shared" si="15"/>
        <v>-0.18953923529411784</v>
      </c>
      <c r="H73" s="19">
        <v>0</v>
      </c>
      <c r="I73" s="19">
        <v>0</v>
      </c>
      <c r="J73" s="19">
        <v>0</v>
      </c>
      <c r="K73" s="19">
        <v>0</v>
      </c>
      <c r="L73" s="29" t="s">
        <v>17</v>
      </c>
    </row>
    <row r="74" spans="1:12" ht="15">
      <c r="A74" s="21"/>
      <c r="B74" s="22" t="s">
        <v>14</v>
      </c>
      <c r="C74" s="23">
        <v>203.84451535800002</v>
      </c>
      <c r="D74" s="23">
        <v>205.35722847400004</v>
      </c>
      <c r="E74" s="23">
        <v>138.4</v>
      </c>
      <c r="F74" s="23">
        <v>138.88</v>
      </c>
      <c r="G74" s="29">
        <f t="shared" si="15"/>
        <v>0.47866667968029986</v>
      </c>
      <c r="H74" s="19">
        <v>6</v>
      </c>
      <c r="I74" s="19">
        <v>7</v>
      </c>
      <c r="J74" s="19">
        <v>7</v>
      </c>
      <c r="K74" s="19">
        <v>11</v>
      </c>
      <c r="L74" s="29">
        <f t="shared" si="16"/>
        <v>-0.36363636363636365</v>
      </c>
    </row>
    <row r="75" spans="1:12" ht="15">
      <c r="A75" s="21"/>
      <c r="B75" s="25" t="s">
        <v>18</v>
      </c>
      <c r="C75" s="26">
        <f>SUM(C70:C74)</f>
        <v>339.6305179639996</v>
      </c>
      <c r="D75" s="26">
        <f>SUM(D70:D74)</f>
        <v>611.073195678999</v>
      </c>
      <c r="E75" s="26">
        <f>SUM(E70:E74)</f>
        <v>393.66</v>
      </c>
      <c r="F75" s="26">
        <f>SUM(F70:F74)</f>
        <v>615.6800000000001</v>
      </c>
      <c r="G75" s="38">
        <f t="shared" si="15"/>
        <v>-0.007482465438216361</v>
      </c>
      <c r="H75" s="24">
        <f>SUM(H70:H74)</f>
        <v>13736</v>
      </c>
      <c r="I75" s="24">
        <f>SUM(I70:I74)</f>
        <v>26637</v>
      </c>
      <c r="J75" s="24">
        <f>SUM(J70:J74)</f>
        <v>15630</v>
      </c>
      <c r="K75" s="24">
        <f>SUM(K70:K74)</f>
        <v>30280</v>
      </c>
      <c r="L75" s="38">
        <f t="shared" si="16"/>
        <v>-0.12031043593130779</v>
      </c>
    </row>
    <row r="76" spans="1:12" ht="15">
      <c r="A76" s="21"/>
      <c r="B76" s="22"/>
      <c r="C76" s="23"/>
      <c r="D76" s="23"/>
      <c r="E76" s="23"/>
      <c r="F76" s="23"/>
      <c r="G76" s="19"/>
      <c r="H76" s="19"/>
      <c r="I76" s="19"/>
      <c r="J76" s="19"/>
      <c r="K76" s="19"/>
      <c r="L76" s="19"/>
    </row>
    <row r="77" spans="1:12" ht="34.5" customHeight="1">
      <c r="A77" s="34">
        <v>9</v>
      </c>
      <c r="B77" s="35" t="s">
        <v>26</v>
      </c>
      <c r="C77" s="23"/>
      <c r="D77" s="23"/>
      <c r="E77" s="23"/>
      <c r="F77" s="23"/>
      <c r="G77" s="19"/>
      <c r="H77" s="19"/>
      <c r="I77" s="19"/>
      <c r="J77" s="19"/>
      <c r="K77" s="19"/>
      <c r="L77" s="24"/>
    </row>
    <row r="78" spans="1:12" ht="15">
      <c r="A78" s="21"/>
      <c r="B78" s="22" t="s">
        <v>10</v>
      </c>
      <c r="C78" s="23">
        <v>0</v>
      </c>
      <c r="D78" s="23">
        <v>0</v>
      </c>
      <c r="E78" s="23"/>
      <c r="F78" s="23"/>
      <c r="G78" s="29"/>
      <c r="H78" s="19">
        <v>0</v>
      </c>
      <c r="I78" s="19">
        <v>0</v>
      </c>
      <c r="J78" s="19"/>
      <c r="K78" s="19"/>
      <c r="L78" s="29"/>
    </row>
    <row r="79" spans="1:12" ht="15">
      <c r="A79" s="21"/>
      <c r="B79" s="22" t="s">
        <v>11</v>
      </c>
      <c r="C79" s="23">
        <v>0</v>
      </c>
      <c r="D79" s="23">
        <v>0</v>
      </c>
      <c r="E79" s="23"/>
      <c r="F79" s="23"/>
      <c r="G79" s="29"/>
      <c r="H79" s="19">
        <v>0</v>
      </c>
      <c r="I79" s="19">
        <v>0</v>
      </c>
      <c r="J79" s="19"/>
      <c r="K79" s="19"/>
      <c r="L79" s="29"/>
    </row>
    <row r="80" spans="1:12" ht="15">
      <c r="A80" s="21"/>
      <c r="B80" s="22" t="s">
        <v>12</v>
      </c>
      <c r="C80" s="23">
        <v>1.8951603830000001</v>
      </c>
      <c r="D80" s="23">
        <v>1.8987785230000005</v>
      </c>
      <c r="E80" s="23"/>
      <c r="F80" s="23"/>
      <c r="G80" s="29">
        <v>1</v>
      </c>
      <c r="H80" s="19">
        <v>4</v>
      </c>
      <c r="I80" s="19">
        <v>5</v>
      </c>
      <c r="J80" s="19"/>
      <c r="K80" s="19"/>
      <c r="L80" s="29">
        <v>1</v>
      </c>
    </row>
    <row r="81" spans="1:12" ht="15">
      <c r="A81" s="21"/>
      <c r="B81" s="22" t="s">
        <v>13</v>
      </c>
      <c r="C81" s="23">
        <v>0</v>
      </c>
      <c r="D81" s="23">
        <v>0</v>
      </c>
      <c r="E81" s="23"/>
      <c r="F81" s="23"/>
      <c r="G81" s="29"/>
      <c r="H81" s="19">
        <v>0</v>
      </c>
      <c r="I81" s="19">
        <v>0</v>
      </c>
      <c r="J81" s="19"/>
      <c r="K81" s="19"/>
      <c r="L81" s="29"/>
    </row>
    <row r="82" spans="1:12" ht="15">
      <c r="A82" s="21"/>
      <c r="B82" s="22" t="s">
        <v>14</v>
      </c>
      <c r="C82" s="23">
        <v>0</v>
      </c>
      <c r="D82" s="23">
        <v>0</v>
      </c>
      <c r="E82" s="23"/>
      <c r="F82" s="23"/>
      <c r="G82" s="29"/>
      <c r="H82" s="19">
        <v>0</v>
      </c>
      <c r="I82" s="19">
        <v>0</v>
      </c>
      <c r="J82" s="19"/>
      <c r="K82" s="19"/>
      <c r="L82" s="29"/>
    </row>
    <row r="83" spans="1:12" ht="15">
      <c r="A83" s="21"/>
      <c r="B83" s="25" t="s">
        <v>18</v>
      </c>
      <c r="C83" s="26">
        <f>SUM(C78:C82)</f>
        <v>1.8951603830000001</v>
      </c>
      <c r="D83" s="26">
        <f>SUM(D78:D82)</f>
        <v>1.8987785230000005</v>
      </c>
      <c r="E83" s="26"/>
      <c r="F83" s="26"/>
      <c r="G83" s="38">
        <v>1</v>
      </c>
      <c r="H83" s="24">
        <f>SUM(H78:H82)</f>
        <v>4</v>
      </c>
      <c r="I83" s="24">
        <f>SUM(I78:I82)</f>
        <v>5</v>
      </c>
      <c r="J83" s="24"/>
      <c r="K83" s="24"/>
      <c r="L83" s="38">
        <v>1</v>
      </c>
    </row>
    <row r="84" spans="1:12" ht="15">
      <c r="A84" s="21"/>
      <c r="B84" s="25"/>
      <c r="C84" s="26"/>
      <c r="D84" s="26"/>
      <c r="E84" s="26"/>
      <c r="F84" s="26"/>
      <c r="G84" s="29"/>
      <c r="H84" s="24"/>
      <c r="I84" s="24"/>
      <c r="J84" s="24"/>
      <c r="K84" s="24"/>
      <c r="L84" s="29"/>
    </row>
    <row r="85" spans="1:12" ht="30">
      <c r="A85" s="30">
        <v>10</v>
      </c>
      <c r="B85" s="25" t="s">
        <v>27</v>
      </c>
      <c r="C85" s="23"/>
      <c r="D85" s="23"/>
      <c r="E85" s="23"/>
      <c r="F85" s="23"/>
      <c r="G85" s="19"/>
      <c r="H85" s="19"/>
      <c r="I85" s="19"/>
      <c r="J85" s="19"/>
      <c r="K85" s="19"/>
      <c r="L85" s="24"/>
    </row>
    <row r="86" spans="1:12" ht="15">
      <c r="A86" s="21"/>
      <c r="B86" s="22" t="s">
        <v>10</v>
      </c>
      <c r="C86" s="23">
        <v>0.9834</v>
      </c>
      <c r="D86" s="23">
        <v>1.6375329159999998</v>
      </c>
      <c r="E86" s="23">
        <v>2.48</v>
      </c>
      <c r="F86" s="23">
        <v>6.16</v>
      </c>
      <c r="G86" s="29">
        <f aca="true" t="shared" si="17" ref="G86:G91">SUM(D86-F86)/F86</f>
        <v>-0.7341667344155844</v>
      </c>
      <c r="H86" s="19">
        <v>11</v>
      </c>
      <c r="I86" s="19">
        <v>31</v>
      </c>
      <c r="J86" s="19">
        <v>21</v>
      </c>
      <c r="K86" s="19">
        <v>69</v>
      </c>
      <c r="L86" s="29">
        <f aca="true" t="shared" si="18" ref="L86:L91">SUM(I86-K86)/K86</f>
        <v>-0.5507246376811594</v>
      </c>
    </row>
    <row r="87" spans="1:12" ht="15">
      <c r="A87" s="21"/>
      <c r="B87" s="22" t="s">
        <v>11</v>
      </c>
      <c r="C87" s="23">
        <v>30.312084401999922</v>
      </c>
      <c r="D87" s="23">
        <v>64.3135168869998</v>
      </c>
      <c r="E87" s="23">
        <v>31.4</v>
      </c>
      <c r="F87" s="23">
        <v>67.76</v>
      </c>
      <c r="G87" s="29">
        <f t="shared" si="17"/>
        <v>-0.05086309198642559</v>
      </c>
      <c r="H87" s="19">
        <v>3889</v>
      </c>
      <c r="I87" s="19">
        <v>8883</v>
      </c>
      <c r="J87" s="19">
        <v>3768</v>
      </c>
      <c r="K87" s="19">
        <v>11466</v>
      </c>
      <c r="L87" s="29">
        <f t="shared" si="18"/>
        <v>-0.22527472527472528</v>
      </c>
    </row>
    <row r="88" spans="1:12" ht="15">
      <c r="A88" s="21"/>
      <c r="B88" s="22" t="s">
        <v>12</v>
      </c>
      <c r="C88" s="23">
        <v>2.2207110029999653</v>
      </c>
      <c r="D88" s="23">
        <v>4.060181456000517</v>
      </c>
      <c r="E88" s="23">
        <v>0.28</v>
      </c>
      <c r="F88" s="23">
        <v>2.4</v>
      </c>
      <c r="G88" s="29">
        <f t="shared" si="17"/>
        <v>0.691742273333549</v>
      </c>
      <c r="H88" s="19">
        <v>0</v>
      </c>
      <c r="I88" s="19">
        <v>0</v>
      </c>
      <c r="J88" s="19">
        <v>0</v>
      </c>
      <c r="K88" s="19">
        <v>0</v>
      </c>
      <c r="L88" s="29" t="s">
        <v>17</v>
      </c>
    </row>
    <row r="89" spans="1:12" ht="15">
      <c r="A89" s="21"/>
      <c r="B89" s="22" t="s">
        <v>13</v>
      </c>
      <c r="C89" s="23">
        <v>0</v>
      </c>
      <c r="D89" s="23">
        <v>0</v>
      </c>
      <c r="E89" s="23">
        <v>0</v>
      </c>
      <c r="F89" s="23">
        <v>0</v>
      </c>
      <c r="G89" s="29" t="s">
        <v>17</v>
      </c>
      <c r="H89" s="19">
        <v>0</v>
      </c>
      <c r="I89" s="19">
        <v>0</v>
      </c>
      <c r="J89" s="19">
        <v>0</v>
      </c>
      <c r="K89" s="19">
        <v>0</v>
      </c>
      <c r="L89" s="29" t="s">
        <v>17</v>
      </c>
    </row>
    <row r="90" spans="1:12" ht="15">
      <c r="A90" s="21"/>
      <c r="B90" s="22" t="s">
        <v>14</v>
      </c>
      <c r="C90" s="23">
        <v>0.14288132299999998</v>
      </c>
      <c r="D90" s="23">
        <v>0.298776362</v>
      </c>
      <c r="E90" s="23">
        <v>-0.01</v>
      </c>
      <c r="F90" s="23">
        <v>0.2</v>
      </c>
      <c r="G90" s="29">
        <f t="shared" si="17"/>
        <v>0.49388181000000003</v>
      </c>
      <c r="H90" s="19">
        <v>0</v>
      </c>
      <c r="I90" s="19">
        <v>0</v>
      </c>
      <c r="J90" s="19">
        <v>0</v>
      </c>
      <c r="K90" s="19">
        <v>1</v>
      </c>
      <c r="L90" s="29">
        <f t="shared" si="18"/>
        <v>-1</v>
      </c>
    </row>
    <row r="91" spans="1:12" ht="15">
      <c r="A91" s="21"/>
      <c r="B91" s="25" t="s">
        <v>18</v>
      </c>
      <c r="C91" s="26">
        <f>SUM(C86:C90)</f>
        <v>33.65907672799988</v>
      </c>
      <c r="D91" s="26">
        <f>SUM(D86:D90)</f>
        <v>70.31000762100032</v>
      </c>
      <c r="E91" s="26">
        <f>SUM(E86:E90)</f>
        <v>34.15</v>
      </c>
      <c r="F91" s="26">
        <f>SUM(F86:F90)</f>
        <v>76.52000000000001</v>
      </c>
      <c r="G91" s="38">
        <f t="shared" si="17"/>
        <v>-0.08115515393360802</v>
      </c>
      <c r="H91" s="24">
        <f>SUM(H86:H90)</f>
        <v>3900</v>
      </c>
      <c r="I91" s="24">
        <f>SUM(I86:I90)</f>
        <v>8914</v>
      </c>
      <c r="J91" s="24">
        <f>SUM(J86:J90)</f>
        <v>3789</v>
      </c>
      <c r="K91" s="24">
        <f>SUM(K86:K90)</f>
        <v>11536</v>
      </c>
      <c r="L91" s="38">
        <f t="shared" si="18"/>
        <v>-0.22728848821081832</v>
      </c>
    </row>
    <row r="92" spans="1:12" ht="15">
      <c r="A92" s="21"/>
      <c r="B92" s="22"/>
      <c r="C92" s="23"/>
      <c r="D92" s="23"/>
      <c r="E92" s="23"/>
      <c r="F92" s="23"/>
      <c r="G92" s="19"/>
      <c r="H92" s="19"/>
      <c r="I92" s="19"/>
      <c r="J92" s="19"/>
      <c r="K92" s="19"/>
      <c r="L92" s="19"/>
    </row>
    <row r="93" spans="1:12" ht="15">
      <c r="A93" s="30">
        <v>11</v>
      </c>
      <c r="B93" s="31" t="s">
        <v>28</v>
      </c>
      <c r="C93" s="23"/>
      <c r="D93" s="23"/>
      <c r="E93" s="23"/>
      <c r="F93" s="23"/>
      <c r="G93" s="19"/>
      <c r="H93" s="19"/>
      <c r="I93" s="19"/>
      <c r="J93" s="19"/>
      <c r="K93" s="19"/>
      <c r="L93" s="24"/>
    </row>
    <row r="94" spans="1:12" ht="15">
      <c r="A94" s="21"/>
      <c r="B94" s="22" t="s">
        <v>10</v>
      </c>
      <c r="C94" s="23">
        <v>0</v>
      </c>
      <c r="D94" s="23">
        <v>0</v>
      </c>
      <c r="E94" s="23">
        <v>8.64</v>
      </c>
      <c r="F94" s="23">
        <v>20.65</v>
      </c>
      <c r="G94" s="29">
        <f aca="true" t="shared" si="19" ref="G94:G99">SUM(D94-F94)/F94</f>
        <v>-1</v>
      </c>
      <c r="H94" s="19">
        <v>0</v>
      </c>
      <c r="I94" s="19">
        <v>0</v>
      </c>
      <c r="J94" s="19">
        <v>82</v>
      </c>
      <c r="K94" s="19">
        <v>224</v>
      </c>
      <c r="L94" s="29">
        <f aca="true" t="shared" si="20" ref="L94:L99">SUM(I94-K94)/K94</f>
        <v>-1</v>
      </c>
    </row>
    <row r="95" spans="1:12" ht="15">
      <c r="A95" s="21"/>
      <c r="B95" s="22" t="s">
        <v>11</v>
      </c>
      <c r="C95" s="23">
        <v>0</v>
      </c>
      <c r="D95" s="23">
        <v>0</v>
      </c>
      <c r="E95" s="23">
        <v>52.29</v>
      </c>
      <c r="F95" s="23">
        <v>128.33</v>
      </c>
      <c r="G95" s="29">
        <f t="shared" si="19"/>
        <v>-1</v>
      </c>
      <c r="H95" s="19">
        <v>0</v>
      </c>
      <c r="I95" s="19">
        <v>0</v>
      </c>
      <c r="J95" s="19">
        <v>9744</v>
      </c>
      <c r="K95" s="19">
        <v>24040</v>
      </c>
      <c r="L95" s="29">
        <f t="shared" si="20"/>
        <v>-1</v>
      </c>
    </row>
    <row r="96" spans="1:12" ht="15">
      <c r="A96" s="21"/>
      <c r="B96" s="22" t="s">
        <v>12</v>
      </c>
      <c r="C96" s="23">
        <v>0</v>
      </c>
      <c r="D96" s="23">
        <v>0</v>
      </c>
      <c r="E96" s="23">
        <v>0.02</v>
      </c>
      <c r="F96" s="23">
        <v>0.04</v>
      </c>
      <c r="G96" s="29">
        <f t="shared" si="19"/>
        <v>-1</v>
      </c>
      <c r="H96" s="19">
        <v>0</v>
      </c>
      <c r="I96" s="19">
        <v>0</v>
      </c>
      <c r="J96" s="19">
        <v>0</v>
      </c>
      <c r="K96" s="19">
        <v>0</v>
      </c>
      <c r="L96" s="29" t="s">
        <v>17</v>
      </c>
    </row>
    <row r="97" spans="1:12" ht="15">
      <c r="A97" s="21"/>
      <c r="B97" s="22" t="s">
        <v>13</v>
      </c>
      <c r="C97" s="23">
        <v>0</v>
      </c>
      <c r="D97" s="23">
        <v>0</v>
      </c>
      <c r="E97" s="23">
        <v>0.71</v>
      </c>
      <c r="F97" s="23">
        <v>2.92</v>
      </c>
      <c r="G97" s="29">
        <f t="shared" si="19"/>
        <v>-1</v>
      </c>
      <c r="H97" s="19">
        <v>0</v>
      </c>
      <c r="I97" s="19">
        <v>0</v>
      </c>
      <c r="J97" s="19">
        <v>1</v>
      </c>
      <c r="K97" s="19">
        <v>10</v>
      </c>
      <c r="L97" s="29">
        <f t="shared" si="20"/>
        <v>-1</v>
      </c>
    </row>
    <row r="98" spans="1:12" ht="15">
      <c r="A98" s="21"/>
      <c r="B98" s="22" t="s">
        <v>14</v>
      </c>
      <c r="C98" s="23">
        <v>0</v>
      </c>
      <c r="D98" s="23">
        <v>0</v>
      </c>
      <c r="E98" s="23">
        <v>4.4</v>
      </c>
      <c r="F98" s="23">
        <v>21.47</v>
      </c>
      <c r="G98" s="29">
        <f t="shared" si="19"/>
        <v>-1</v>
      </c>
      <c r="H98" s="19">
        <v>0</v>
      </c>
      <c r="I98" s="19">
        <v>0</v>
      </c>
      <c r="J98" s="19">
        <v>0</v>
      </c>
      <c r="K98" s="19">
        <v>0</v>
      </c>
      <c r="L98" s="29" t="s">
        <v>17</v>
      </c>
    </row>
    <row r="99" spans="1:12" ht="15">
      <c r="A99" s="21"/>
      <c r="B99" s="25" t="s">
        <v>18</v>
      </c>
      <c r="C99" s="26">
        <f>SUM(C94:C98)</f>
        <v>0</v>
      </c>
      <c r="D99" s="26">
        <f>SUM(D94:D98)</f>
        <v>0</v>
      </c>
      <c r="E99" s="26">
        <f>SUM(E94:E98)</f>
        <v>66.06</v>
      </c>
      <c r="F99" s="26">
        <f>SUM(F94:F98)</f>
        <v>173.41</v>
      </c>
      <c r="G99" s="38">
        <f t="shared" si="19"/>
        <v>-1</v>
      </c>
      <c r="H99" s="24">
        <f>SUM(H94:H98)</f>
        <v>0</v>
      </c>
      <c r="I99" s="24">
        <f>SUM(I94:I98)</f>
        <v>0</v>
      </c>
      <c r="J99" s="24">
        <f>SUM(J94:J98)</f>
        <v>9827</v>
      </c>
      <c r="K99" s="24">
        <f>SUM(K94:K98)</f>
        <v>24274</v>
      </c>
      <c r="L99" s="38">
        <f t="shared" si="20"/>
        <v>-1</v>
      </c>
    </row>
    <row r="100" spans="1:12" ht="15">
      <c r="A100" s="21"/>
      <c r="B100" s="22"/>
      <c r="C100" s="23"/>
      <c r="D100" s="23"/>
      <c r="E100" s="23"/>
      <c r="F100" s="23"/>
      <c r="G100" s="19"/>
      <c r="H100" s="19"/>
      <c r="I100" s="19"/>
      <c r="J100" s="19"/>
      <c r="K100" s="19"/>
      <c r="L100" s="19"/>
    </row>
    <row r="101" spans="1:12" ht="30">
      <c r="A101" s="30">
        <v>12</v>
      </c>
      <c r="B101" s="25" t="s">
        <v>29</v>
      </c>
      <c r="C101" s="23"/>
      <c r="D101" s="23"/>
      <c r="E101" s="23"/>
      <c r="F101" s="23"/>
      <c r="G101" s="19"/>
      <c r="H101" s="19"/>
      <c r="I101" s="19"/>
      <c r="J101" s="19"/>
      <c r="K101" s="19"/>
      <c r="L101" s="24"/>
    </row>
    <row r="102" spans="1:12" ht="15">
      <c r="A102" s="21"/>
      <c r="B102" s="22" t="s">
        <v>10</v>
      </c>
      <c r="C102" s="23">
        <v>0.200418222</v>
      </c>
      <c r="D102" s="23">
        <v>1.2442804710000002</v>
      </c>
      <c r="E102" s="23">
        <v>0.67</v>
      </c>
      <c r="F102" s="23">
        <v>1.42</v>
      </c>
      <c r="G102" s="29">
        <f aca="true" t="shared" si="21" ref="G102:G107">SUM(D102-F102)/F102</f>
        <v>-0.12374614718309843</v>
      </c>
      <c r="H102" s="19">
        <v>7</v>
      </c>
      <c r="I102" s="19">
        <v>36</v>
      </c>
      <c r="J102" s="19">
        <v>18</v>
      </c>
      <c r="K102" s="19">
        <v>42</v>
      </c>
      <c r="L102" s="29">
        <f aca="true" t="shared" si="22" ref="L102:L107">SUM(I102-K102)/K102</f>
        <v>-0.14285714285714285</v>
      </c>
    </row>
    <row r="103" spans="1:12" ht="15">
      <c r="A103" s="21"/>
      <c r="B103" s="22" t="s">
        <v>11</v>
      </c>
      <c r="C103" s="23">
        <v>18.5325506</v>
      </c>
      <c r="D103" s="23">
        <v>40.1985409</v>
      </c>
      <c r="E103" s="23">
        <v>21.4</v>
      </c>
      <c r="F103" s="23">
        <v>49.62</v>
      </c>
      <c r="G103" s="29">
        <f t="shared" si="21"/>
        <v>-0.18987221080209593</v>
      </c>
      <c r="H103" s="19">
        <v>2740</v>
      </c>
      <c r="I103" s="19">
        <v>6045</v>
      </c>
      <c r="J103" s="19">
        <v>3229</v>
      </c>
      <c r="K103" s="19">
        <v>7027</v>
      </c>
      <c r="L103" s="29">
        <f t="shared" si="22"/>
        <v>-0.1397466913334282</v>
      </c>
    </row>
    <row r="104" spans="1:12" ht="15">
      <c r="A104" s="21"/>
      <c r="B104" s="22" t="s">
        <v>12</v>
      </c>
      <c r="C104" s="23">
        <v>0.6132691279999999</v>
      </c>
      <c r="D104" s="23">
        <v>1.7842185839999996</v>
      </c>
      <c r="E104" s="23">
        <v>1.41</v>
      </c>
      <c r="F104" s="23">
        <v>2.45</v>
      </c>
      <c r="G104" s="29">
        <f t="shared" si="21"/>
        <v>-0.2717475167346941</v>
      </c>
      <c r="H104" s="19">
        <v>0</v>
      </c>
      <c r="I104" s="19">
        <v>0</v>
      </c>
      <c r="J104" s="19">
        <v>0</v>
      </c>
      <c r="K104" s="19">
        <v>0</v>
      </c>
      <c r="L104" s="29" t="s">
        <v>17</v>
      </c>
    </row>
    <row r="105" spans="1:12" ht="15">
      <c r="A105" s="21"/>
      <c r="B105" s="22" t="s">
        <v>13</v>
      </c>
      <c r="C105" s="23">
        <v>0</v>
      </c>
      <c r="D105" s="23">
        <v>0</v>
      </c>
      <c r="E105" s="23">
        <v>0</v>
      </c>
      <c r="F105" s="23">
        <v>0</v>
      </c>
      <c r="G105" s="29" t="s">
        <v>17</v>
      </c>
      <c r="H105" s="19">
        <v>0</v>
      </c>
      <c r="I105" s="19">
        <v>0</v>
      </c>
      <c r="J105" s="19">
        <v>0</v>
      </c>
      <c r="K105" s="19">
        <v>0</v>
      </c>
      <c r="L105" s="29" t="s">
        <v>17</v>
      </c>
    </row>
    <row r="106" spans="1:12" ht="15">
      <c r="A106" s="21"/>
      <c r="B106" s="22" t="s">
        <v>14</v>
      </c>
      <c r="C106" s="23">
        <v>7.895707775999999</v>
      </c>
      <c r="D106" s="23">
        <v>31.327649646999998</v>
      </c>
      <c r="E106" s="23">
        <v>6.17</v>
      </c>
      <c r="F106" s="23">
        <v>110.42</v>
      </c>
      <c r="G106" s="29">
        <f t="shared" si="21"/>
        <v>-0.7162864549266437</v>
      </c>
      <c r="H106" s="19">
        <v>3</v>
      </c>
      <c r="I106" s="19">
        <v>9</v>
      </c>
      <c r="J106" s="19">
        <v>2</v>
      </c>
      <c r="K106" s="19">
        <v>3</v>
      </c>
      <c r="L106" s="29">
        <f t="shared" si="22"/>
        <v>2</v>
      </c>
    </row>
    <row r="107" spans="1:12" ht="15">
      <c r="A107" s="21"/>
      <c r="B107" s="25" t="s">
        <v>18</v>
      </c>
      <c r="C107" s="26">
        <f>SUM(C102:C106)</f>
        <v>27.241945725999997</v>
      </c>
      <c r="D107" s="26">
        <f>SUM(D102:D106)</f>
        <v>74.554689602</v>
      </c>
      <c r="E107" s="26">
        <f>SUM(E102:E106)</f>
        <v>29.65</v>
      </c>
      <c r="F107" s="26">
        <f>SUM(F102:F106)</f>
        <v>163.91</v>
      </c>
      <c r="G107" s="38">
        <f t="shared" si="21"/>
        <v>-0.5451486205722653</v>
      </c>
      <c r="H107" s="24">
        <f>SUM(H102:H106)</f>
        <v>2750</v>
      </c>
      <c r="I107" s="24">
        <f>SUM(I102:I106)</f>
        <v>6090</v>
      </c>
      <c r="J107" s="24">
        <f>SUM(J102:J106)</f>
        <v>3249</v>
      </c>
      <c r="K107" s="24">
        <f>SUM(K102:K106)</f>
        <v>7072</v>
      </c>
      <c r="L107" s="38">
        <f t="shared" si="22"/>
        <v>-0.13885746606334842</v>
      </c>
    </row>
    <row r="108" spans="1:12" ht="15">
      <c r="A108" s="21"/>
      <c r="B108" s="22"/>
      <c r="C108" s="23"/>
      <c r="D108" s="23"/>
      <c r="E108" s="23"/>
      <c r="F108" s="23"/>
      <c r="G108" s="19"/>
      <c r="H108" s="19"/>
      <c r="I108" s="19"/>
      <c r="J108" s="19"/>
      <c r="K108" s="19"/>
      <c r="L108" s="19"/>
    </row>
    <row r="109" spans="1:12" ht="15">
      <c r="A109" s="30">
        <v>13</v>
      </c>
      <c r="B109" s="25" t="s">
        <v>48</v>
      </c>
      <c r="C109" s="23"/>
      <c r="D109" s="23"/>
      <c r="E109" s="23"/>
      <c r="F109" s="23"/>
      <c r="G109" s="19"/>
      <c r="H109" s="19"/>
      <c r="I109" s="19"/>
      <c r="J109" s="19"/>
      <c r="K109" s="19"/>
      <c r="L109" s="24"/>
    </row>
    <row r="110" spans="1:12" ht="15">
      <c r="A110" s="21"/>
      <c r="B110" s="22" t="s">
        <v>10</v>
      </c>
      <c r="C110" s="23">
        <v>0</v>
      </c>
      <c r="D110" s="23">
        <v>0</v>
      </c>
      <c r="E110" s="23"/>
      <c r="F110" s="23"/>
      <c r="G110" s="29"/>
      <c r="H110" s="19">
        <v>0</v>
      </c>
      <c r="I110" s="19">
        <v>0</v>
      </c>
      <c r="J110" s="19"/>
      <c r="K110" s="19"/>
      <c r="L110" s="29"/>
    </row>
    <row r="111" spans="1:12" ht="15">
      <c r="A111" s="21"/>
      <c r="B111" s="22" t="s">
        <v>11</v>
      </c>
      <c r="C111" s="23">
        <v>0</v>
      </c>
      <c r="D111" s="23">
        <v>0</v>
      </c>
      <c r="E111" s="23"/>
      <c r="F111" s="23"/>
      <c r="G111" s="29"/>
      <c r="H111" s="19">
        <v>0</v>
      </c>
      <c r="I111" s="19">
        <v>0</v>
      </c>
      <c r="J111" s="19"/>
      <c r="K111" s="19"/>
      <c r="L111" s="29"/>
    </row>
    <row r="112" spans="1:12" ht="15">
      <c r="A112" s="21"/>
      <c r="B112" s="22" t="s">
        <v>12</v>
      </c>
      <c r="C112" s="23">
        <v>0</v>
      </c>
      <c r="D112" s="23">
        <v>0</v>
      </c>
      <c r="E112" s="23"/>
      <c r="F112" s="23"/>
      <c r="G112" s="29"/>
      <c r="H112" s="19">
        <v>0</v>
      </c>
      <c r="I112" s="19">
        <v>0</v>
      </c>
      <c r="J112" s="19"/>
      <c r="K112" s="19"/>
      <c r="L112" s="29"/>
    </row>
    <row r="113" spans="1:12" ht="15">
      <c r="A113" s="21"/>
      <c r="B113" s="22" t="s">
        <v>13</v>
      </c>
      <c r="C113" s="23">
        <v>0</v>
      </c>
      <c r="D113" s="23">
        <v>0</v>
      </c>
      <c r="E113" s="23"/>
      <c r="F113" s="23"/>
      <c r="G113" s="29"/>
      <c r="H113" s="19">
        <v>0</v>
      </c>
      <c r="I113" s="19">
        <v>0</v>
      </c>
      <c r="J113" s="19"/>
      <c r="K113" s="19"/>
      <c r="L113" s="29"/>
    </row>
    <row r="114" spans="1:12" ht="15">
      <c r="A114" s="21"/>
      <c r="B114" s="22" t="s">
        <v>14</v>
      </c>
      <c r="C114" s="23">
        <v>0.0202392</v>
      </c>
      <c r="D114" s="23">
        <v>0.0202392</v>
      </c>
      <c r="E114" s="23"/>
      <c r="F114" s="23"/>
      <c r="G114" s="29">
        <v>1</v>
      </c>
      <c r="H114" s="19">
        <v>1</v>
      </c>
      <c r="I114" s="19">
        <v>1</v>
      </c>
      <c r="J114" s="19"/>
      <c r="K114" s="19"/>
      <c r="L114" s="29">
        <v>1</v>
      </c>
    </row>
    <row r="115" spans="1:12" ht="15">
      <c r="A115" s="21"/>
      <c r="B115" s="25" t="s">
        <v>18</v>
      </c>
      <c r="C115" s="26">
        <f>SUM(C110:C114)</f>
        <v>0.0202392</v>
      </c>
      <c r="D115" s="26">
        <f>SUM(D110:D114)</f>
        <v>0.0202392</v>
      </c>
      <c r="E115" s="26"/>
      <c r="F115" s="26"/>
      <c r="G115" s="38">
        <v>1</v>
      </c>
      <c r="H115" s="24">
        <f>SUM(H110:H114)</f>
        <v>1</v>
      </c>
      <c r="I115" s="24">
        <f>SUM(I110:I114)</f>
        <v>1</v>
      </c>
      <c r="J115" s="24"/>
      <c r="K115" s="24"/>
      <c r="L115" s="38">
        <v>1</v>
      </c>
    </row>
    <row r="116" spans="1:12" ht="15">
      <c r="A116" s="21"/>
      <c r="B116" s="22"/>
      <c r="C116" s="23"/>
      <c r="D116" s="23"/>
      <c r="E116" s="23"/>
      <c r="F116" s="23"/>
      <c r="G116" s="19"/>
      <c r="H116" s="19"/>
      <c r="I116" s="19"/>
      <c r="J116" s="19"/>
      <c r="K116" s="19"/>
      <c r="L116" s="19"/>
    </row>
    <row r="117" spans="1:12" ht="15">
      <c r="A117" s="30">
        <v>14</v>
      </c>
      <c r="B117" s="31" t="s">
        <v>30</v>
      </c>
      <c r="C117" s="23"/>
      <c r="D117" s="23"/>
      <c r="E117" s="23"/>
      <c r="F117" s="23"/>
      <c r="G117" s="19"/>
      <c r="H117" s="19"/>
      <c r="I117" s="19"/>
      <c r="J117" s="19"/>
      <c r="K117" s="19"/>
      <c r="L117" s="24"/>
    </row>
    <row r="118" spans="1:12" ht="15">
      <c r="A118" s="21"/>
      <c r="B118" s="22" t="s">
        <v>10</v>
      </c>
      <c r="C118" s="23">
        <v>325.75420532899994</v>
      </c>
      <c r="D118" s="23">
        <v>771.3020219149997</v>
      </c>
      <c r="E118" s="23">
        <v>321.35</v>
      </c>
      <c r="F118" s="23">
        <v>821.55</v>
      </c>
      <c r="G118" s="29">
        <f aca="true" t="shared" si="23" ref="G118:G123">SUM(D118-F118)/F118</f>
        <v>-0.06116241018197338</v>
      </c>
      <c r="H118" s="19">
        <v>4189</v>
      </c>
      <c r="I118" s="19">
        <v>9499</v>
      </c>
      <c r="J118" s="19">
        <v>3849</v>
      </c>
      <c r="K118" s="19">
        <v>9750</v>
      </c>
      <c r="L118" s="29">
        <f aca="true" t="shared" si="24" ref="L118:L123">SUM(I118-K118)/K118</f>
        <v>-0.025743589743589743</v>
      </c>
    </row>
    <row r="119" spans="1:12" ht="15">
      <c r="A119" s="21"/>
      <c r="B119" s="22" t="s">
        <v>11</v>
      </c>
      <c r="C119" s="23">
        <v>741.3562255489996</v>
      </c>
      <c r="D119" s="23">
        <v>1821.0532374829997</v>
      </c>
      <c r="E119" s="23">
        <v>573.08</v>
      </c>
      <c r="F119" s="23">
        <v>1481.77</v>
      </c>
      <c r="G119" s="29">
        <f t="shared" si="23"/>
        <v>0.2289715930832719</v>
      </c>
      <c r="H119" s="19">
        <v>79210</v>
      </c>
      <c r="I119" s="19">
        <v>197356</v>
      </c>
      <c r="J119" s="19">
        <v>61128</v>
      </c>
      <c r="K119" s="19">
        <v>156574</v>
      </c>
      <c r="L119" s="29">
        <f t="shared" si="24"/>
        <v>0.2604647003972563</v>
      </c>
    </row>
    <row r="120" spans="1:12" ht="15">
      <c r="A120" s="21"/>
      <c r="B120" s="22" t="s">
        <v>12</v>
      </c>
      <c r="C120" s="23">
        <v>1391.4420023061484</v>
      </c>
      <c r="D120" s="23">
        <v>3284.80629152839</v>
      </c>
      <c r="E120" s="23">
        <v>942.81</v>
      </c>
      <c r="F120" s="23">
        <v>2431.03</v>
      </c>
      <c r="G120" s="29">
        <f t="shared" si="23"/>
        <v>0.351199405819093</v>
      </c>
      <c r="H120" s="19">
        <v>24</v>
      </c>
      <c r="I120" s="19">
        <v>66</v>
      </c>
      <c r="J120" s="19">
        <v>22</v>
      </c>
      <c r="K120" s="19">
        <v>40</v>
      </c>
      <c r="L120" s="29">
        <f t="shared" si="24"/>
        <v>0.65</v>
      </c>
    </row>
    <row r="121" spans="1:12" ht="15">
      <c r="A121" s="21"/>
      <c r="B121" s="22" t="s">
        <v>13</v>
      </c>
      <c r="C121" s="23">
        <v>0</v>
      </c>
      <c r="D121" s="23">
        <v>0</v>
      </c>
      <c r="E121" s="23">
        <v>0</v>
      </c>
      <c r="F121" s="23">
        <v>0</v>
      </c>
      <c r="G121" s="29" t="s">
        <v>17</v>
      </c>
      <c r="H121" s="19">
        <v>0</v>
      </c>
      <c r="I121" s="19">
        <v>0</v>
      </c>
      <c r="J121" s="19">
        <v>0</v>
      </c>
      <c r="K121" s="19">
        <v>0</v>
      </c>
      <c r="L121" s="29" t="s">
        <v>17</v>
      </c>
    </row>
    <row r="122" spans="1:12" ht="15">
      <c r="A122" s="21"/>
      <c r="B122" s="22" t="s">
        <v>14</v>
      </c>
      <c r="C122" s="23">
        <v>29.077710427872884</v>
      </c>
      <c r="D122" s="23">
        <v>112.94279995887301</v>
      </c>
      <c r="E122" s="23">
        <v>37.77</v>
      </c>
      <c r="F122" s="23">
        <v>116.83</v>
      </c>
      <c r="G122" s="29">
        <f t="shared" si="23"/>
        <v>-0.03327227630854222</v>
      </c>
      <c r="H122" s="19">
        <v>18</v>
      </c>
      <c r="I122" s="19">
        <v>68</v>
      </c>
      <c r="J122" s="19">
        <v>16</v>
      </c>
      <c r="K122" s="19">
        <v>48</v>
      </c>
      <c r="L122" s="29">
        <f t="shared" si="24"/>
        <v>0.4166666666666667</v>
      </c>
    </row>
    <row r="123" spans="1:12" ht="15">
      <c r="A123" s="21"/>
      <c r="B123" s="25" t="s">
        <v>18</v>
      </c>
      <c r="C123" s="26">
        <f>SUM(C118:C122)</f>
        <v>2487.6301436120207</v>
      </c>
      <c r="D123" s="26">
        <f>SUM(D118:D122)</f>
        <v>5990.104350885263</v>
      </c>
      <c r="E123" s="26">
        <f>SUM(E118:E122)</f>
        <v>1875.01</v>
      </c>
      <c r="F123" s="26">
        <f>SUM(F118:F122)</f>
        <v>4851.18</v>
      </c>
      <c r="G123" s="38">
        <f t="shared" si="23"/>
        <v>0.23477264312708707</v>
      </c>
      <c r="H123" s="24">
        <f>SUM(H118:H122)</f>
        <v>83441</v>
      </c>
      <c r="I123" s="24">
        <f>SUM(I118:I122)</f>
        <v>206989</v>
      </c>
      <c r="J123" s="24">
        <f>SUM(J118:J122)</f>
        <v>65015</v>
      </c>
      <c r="K123" s="24">
        <f>SUM(K118:K122)</f>
        <v>166412</v>
      </c>
      <c r="L123" s="38">
        <f t="shared" si="24"/>
        <v>0.24383457923707424</v>
      </c>
    </row>
    <row r="124" spans="1:12" ht="15">
      <c r="A124" s="21"/>
      <c r="B124" s="22"/>
      <c r="C124" s="23"/>
      <c r="D124" s="23"/>
      <c r="E124" s="23"/>
      <c r="F124" s="23"/>
      <c r="G124" s="19"/>
      <c r="H124" s="19"/>
      <c r="I124" s="19"/>
      <c r="J124" s="19"/>
      <c r="K124" s="19"/>
      <c r="L124" s="19"/>
    </row>
    <row r="125" spans="1:12" ht="30">
      <c r="A125" s="30">
        <v>15</v>
      </c>
      <c r="B125" s="25" t="s">
        <v>31</v>
      </c>
      <c r="C125" s="23"/>
      <c r="D125" s="23"/>
      <c r="E125" s="23"/>
      <c r="F125" s="23"/>
      <c r="G125" s="19"/>
      <c r="H125" s="19"/>
      <c r="I125" s="19"/>
      <c r="J125" s="19"/>
      <c r="K125" s="19"/>
      <c r="L125" s="24"/>
    </row>
    <row r="126" spans="1:12" ht="15">
      <c r="A126" s="21"/>
      <c r="B126" s="22" t="s">
        <v>10</v>
      </c>
      <c r="C126" s="23">
        <v>160.20186833999998</v>
      </c>
      <c r="D126" s="23">
        <v>388.69958548</v>
      </c>
      <c r="E126" s="23">
        <v>222.31</v>
      </c>
      <c r="F126" s="23">
        <v>627.23</v>
      </c>
      <c r="G126" s="29">
        <f aca="true" t="shared" si="25" ref="G126:G131">SUM(D126-F126)/F126</f>
        <v>-0.38029178215327714</v>
      </c>
      <c r="H126" s="19">
        <v>1964</v>
      </c>
      <c r="I126" s="19">
        <v>5564</v>
      </c>
      <c r="J126" s="19">
        <v>2713</v>
      </c>
      <c r="K126" s="19">
        <v>7839</v>
      </c>
      <c r="L126" s="29">
        <f aca="true" t="shared" si="26" ref="L126:L131">SUM(I126-K126)/K126</f>
        <v>-0.2902155887230514</v>
      </c>
    </row>
    <row r="127" spans="1:12" ht="15">
      <c r="A127" s="21"/>
      <c r="B127" s="22" t="s">
        <v>11</v>
      </c>
      <c r="C127" s="23">
        <v>465.51484997</v>
      </c>
      <c r="D127" s="23">
        <v>1021.8079148800001</v>
      </c>
      <c r="E127" s="23">
        <v>406.6</v>
      </c>
      <c r="F127" s="23">
        <v>1038.01</v>
      </c>
      <c r="G127" s="29">
        <f t="shared" si="25"/>
        <v>-0.015608794828566083</v>
      </c>
      <c r="H127" s="19">
        <v>44656</v>
      </c>
      <c r="I127" s="19">
        <v>109094</v>
      </c>
      <c r="J127" s="19">
        <v>43261</v>
      </c>
      <c r="K127" s="19">
        <v>112528</v>
      </c>
      <c r="L127" s="29">
        <f t="shared" si="26"/>
        <v>-0.030516849139769656</v>
      </c>
    </row>
    <row r="128" spans="1:12" ht="15">
      <c r="A128" s="21"/>
      <c r="B128" s="22" t="s">
        <v>12</v>
      </c>
      <c r="C128" s="23">
        <v>390.61985052999995</v>
      </c>
      <c r="D128" s="23">
        <v>985.3570776400002</v>
      </c>
      <c r="E128" s="23">
        <v>323.44</v>
      </c>
      <c r="F128" s="23">
        <v>800.32</v>
      </c>
      <c r="G128" s="29">
        <f t="shared" si="25"/>
        <v>0.23120386550379862</v>
      </c>
      <c r="H128" s="19">
        <v>13</v>
      </c>
      <c r="I128" s="19">
        <v>42</v>
      </c>
      <c r="J128" s="19">
        <v>1</v>
      </c>
      <c r="K128" s="19">
        <v>14</v>
      </c>
      <c r="L128" s="29">
        <f t="shared" si="26"/>
        <v>2</v>
      </c>
    </row>
    <row r="129" spans="1:12" ht="15">
      <c r="A129" s="21"/>
      <c r="B129" s="22" t="s">
        <v>13</v>
      </c>
      <c r="C129" s="23">
        <v>0</v>
      </c>
      <c r="D129" s="23">
        <v>0</v>
      </c>
      <c r="E129" s="23">
        <v>0</v>
      </c>
      <c r="F129" s="23">
        <v>0</v>
      </c>
      <c r="G129" s="29" t="s">
        <v>17</v>
      </c>
      <c r="H129" s="19">
        <v>0</v>
      </c>
      <c r="I129" s="19">
        <v>0</v>
      </c>
      <c r="J129" s="19">
        <v>0</v>
      </c>
      <c r="K129" s="19">
        <v>0</v>
      </c>
      <c r="L129" s="29" t="s">
        <v>17</v>
      </c>
    </row>
    <row r="130" spans="1:12" ht="15">
      <c r="A130" s="21"/>
      <c r="B130" s="22" t="s">
        <v>14</v>
      </c>
      <c r="C130" s="23">
        <v>307.82462655000006</v>
      </c>
      <c r="D130" s="23">
        <v>655.3675694600001</v>
      </c>
      <c r="E130" s="23">
        <v>127.53</v>
      </c>
      <c r="F130" s="23">
        <v>718.44</v>
      </c>
      <c r="G130" s="29">
        <f t="shared" si="25"/>
        <v>-0.08779081139691541</v>
      </c>
      <c r="H130" s="19">
        <v>184</v>
      </c>
      <c r="I130" s="19">
        <v>591</v>
      </c>
      <c r="J130" s="19">
        <v>141</v>
      </c>
      <c r="K130" s="19">
        <v>282</v>
      </c>
      <c r="L130" s="29">
        <f t="shared" si="26"/>
        <v>1.0957446808510638</v>
      </c>
    </row>
    <row r="131" spans="1:12" ht="15">
      <c r="A131" s="21"/>
      <c r="B131" s="25" t="s">
        <v>18</v>
      </c>
      <c r="C131" s="26">
        <f>SUM(C126:C130)</f>
        <v>1324.16119539</v>
      </c>
      <c r="D131" s="26">
        <f>SUM(D126:D130)</f>
        <v>3051.2321474600003</v>
      </c>
      <c r="E131" s="26">
        <f>SUM(E126:E130)</f>
        <v>1079.88</v>
      </c>
      <c r="F131" s="26">
        <f>SUM(F126:F130)</f>
        <v>3184</v>
      </c>
      <c r="G131" s="38">
        <f t="shared" si="25"/>
        <v>-0.041698446149497394</v>
      </c>
      <c r="H131" s="24">
        <f>SUM(H126:H130)</f>
        <v>46817</v>
      </c>
      <c r="I131" s="24">
        <f>SUM(I126:I130)</f>
        <v>115291</v>
      </c>
      <c r="J131" s="24">
        <f>SUM(J126:J130)</f>
        <v>46116</v>
      </c>
      <c r="K131" s="24">
        <f>SUM(K126:K130)</f>
        <v>120663</v>
      </c>
      <c r="L131" s="38">
        <f t="shared" si="26"/>
        <v>-0.044520689855216594</v>
      </c>
    </row>
    <row r="132" spans="1:12" ht="15">
      <c r="A132" s="21"/>
      <c r="B132" s="22"/>
      <c r="C132" s="23"/>
      <c r="D132" s="23"/>
      <c r="E132" s="23"/>
      <c r="F132" s="23"/>
      <c r="G132" s="19"/>
      <c r="H132" s="19"/>
      <c r="I132" s="19"/>
      <c r="J132" s="19"/>
      <c r="K132" s="19"/>
      <c r="L132" s="19"/>
    </row>
    <row r="133" spans="1:12" ht="15">
      <c r="A133" s="30">
        <v>16</v>
      </c>
      <c r="B133" s="31" t="s">
        <v>32</v>
      </c>
      <c r="C133" s="23"/>
      <c r="D133" s="23"/>
      <c r="E133" s="23"/>
      <c r="F133" s="23"/>
      <c r="G133" s="19"/>
      <c r="H133" s="19"/>
      <c r="I133" s="19"/>
      <c r="J133" s="19"/>
      <c r="K133" s="19"/>
      <c r="L133" s="24"/>
    </row>
    <row r="134" spans="1:12" ht="15">
      <c r="A134" s="21"/>
      <c r="B134" s="22" t="s">
        <v>10</v>
      </c>
      <c r="C134" s="23">
        <v>5.2051556</v>
      </c>
      <c r="D134" s="23">
        <v>15.7337277</v>
      </c>
      <c r="E134" s="23">
        <v>4.95</v>
      </c>
      <c r="F134" s="23">
        <v>12.63</v>
      </c>
      <c r="G134" s="29">
        <f aca="true" t="shared" si="27" ref="G134:G139">SUM(D134-F134)/F134</f>
        <v>0.24574249406175758</v>
      </c>
      <c r="H134" s="19">
        <v>160</v>
      </c>
      <c r="I134" s="19">
        <v>486</v>
      </c>
      <c r="J134" s="19">
        <v>122</v>
      </c>
      <c r="K134" s="19">
        <v>308</v>
      </c>
      <c r="L134" s="29">
        <f aca="true" t="shared" si="28" ref="L134:L139">SUM(I134-K134)/K134</f>
        <v>0.577922077922078</v>
      </c>
    </row>
    <row r="135" spans="1:12" ht="15">
      <c r="A135" s="21"/>
      <c r="B135" s="22" t="s">
        <v>11</v>
      </c>
      <c r="C135" s="23">
        <v>106.0420054</v>
      </c>
      <c r="D135" s="23">
        <v>283.8220764</v>
      </c>
      <c r="E135" s="23">
        <v>127.55</v>
      </c>
      <c r="F135" s="23">
        <v>294.58</v>
      </c>
      <c r="G135" s="29">
        <f t="shared" si="27"/>
        <v>-0.03651953153642464</v>
      </c>
      <c r="H135" s="19">
        <v>21739</v>
      </c>
      <c r="I135" s="19">
        <v>55527</v>
      </c>
      <c r="J135" s="19">
        <v>24136</v>
      </c>
      <c r="K135" s="19">
        <v>58302</v>
      </c>
      <c r="L135" s="29">
        <f t="shared" si="28"/>
        <v>-0.04759699495729135</v>
      </c>
    </row>
    <row r="136" spans="1:12" ht="15">
      <c r="A136" s="21"/>
      <c r="B136" s="22" t="s">
        <v>12</v>
      </c>
      <c r="C136" s="23">
        <v>333.10040839399693</v>
      </c>
      <c r="D136" s="23">
        <v>436.33806572499697</v>
      </c>
      <c r="E136" s="23">
        <v>65.22</v>
      </c>
      <c r="F136" s="23">
        <v>193.47</v>
      </c>
      <c r="G136" s="29">
        <f t="shared" si="27"/>
        <v>1.2553267469116502</v>
      </c>
      <c r="H136" s="19">
        <v>18</v>
      </c>
      <c r="I136" s="19">
        <v>43</v>
      </c>
      <c r="J136" s="19">
        <v>18</v>
      </c>
      <c r="K136" s="19">
        <v>48</v>
      </c>
      <c r="L136" s="29">
        <f t="shared" si="28"/>
        <v>-0.10416666666666667</v>
      </c>
    </row>
    <row r="137" spans="1:12" ht="15">
      <c r="A137" s="21"/>
      <c r="B137" s="22" t="s">
        <v>13</v>
      </c>
      <c r="C137" s="23">
        <v>0.022068783</v>
      </c>
      <c r="D137" s="23">
        <v>0.05637291900000001</v>
      </c>
      <c r="E137" s="23">
        <v>0.02</v>
      </c>
      <c r="F137" s="23">
        <v>0.02</v>
      </c>
      <c r="G137" s="29">
        <f t="shared" si="27"/>
        <v>1.81864595</v>
      </c>
      <c r="H137" s="19">
        <v>0</v>
      </c>
      <c r="I137" s="19">
        <v>0</v>
      </c>
      <c r="J137" s="19">
        <v>1</v>
      </c>
      <c r="K137" s="19">
        <v>1</v>
      </c>
      <c r="L137" s="29">
        <f t="shared" si="28"/>
        <v>-1</v>
      </c>
    </row>
    <row r="138" spans="1:12" ht="15">
      <c r="A138" s="21"/>
      <c r="B138" s="22" t="s">
        <v>14</v>
      </c>
      <c r="C138" s="23">
        <v>0</v>
      </c>
      <c r="D138" s="23">
        <v>0</v>
      </c>
      <c r="E138" s="23">
        <v>0</v>
      </c>
      <c r="F138" s="23">
        <v>0</v>
      </c>
      <c r="G138" s="29" t="s">
        <v>17</v>
      </c>
      <c r="H138" s="19">
        <v>0</v>
      </c>
      <c r="I138" s="19">
        <v>0</v>
      </c>
      <c r="J138" s="19">
        <v>0</v>
      </c>
      <c r="K138" s="19">
        <v>0</v>
      </c>
      <c r="L138" s="29" t="s">
        <v>17</v>
      </c>
    </row>
    <row r="139" spans="1:12" ht="15">
      <c r="A139" s="21"/>
      <c r="B139" s="25" t="s">
        <v>18</v>
      </c>
      <c r="C139" s="26">
        <f>SUM(C134:C138)</f>
        <v>444.36963817699694</v>
      </c>
      <c r="D139" s="26">
        <f>SUM(D134:D138)</f>
        <v>735.9502427439969</v>
      </c>
      <c r="E139" s="26">
        <f>SUM(E134:E138)</f>
        <v>197.74</v>
      </c>
      <c r="F139" s="26">
        <f>SUM(F134:F138)</f>
        <v>500.69999999999993</v>
      </c>
      <c r="G139" s="38">
        <f t="shared" si="27"/>
        <v>0.469842705700014</v>
      </c>
      <c r="H139" s="24">
        <f>SUM(H134:H138)</f>
        <v>21917</v>
      </c>
      <c r="I139" s="24">
        <f>SUM(I134:I138)</f>
        <v>56056</v>
      </c>
      <c r="J139" s="24">
        <f>SUM(J134:J138)</f>
        <v>24277</v>
      </c>
      <c r="K139" s="24">
        <f>SUM(K134:K138)</f>
        <v>58659</v>
      </c>
      <c r="L139" s="38">
        <f t="shared" si="28"/>
        <v>-0.044375117202816276</v>
      </c>
    </row>
    <row r="140" spans="1:12" ht="15">
      <c r="A140" s="21"/>
      <c r="B140" s="22"/>
      <c r="C140" s="23"/>
      <c r="D140" s="23"/>
      <c r="E140" s="23"/>
      <c r="F140" s="23"/>
      <c r="G140" s="19"/>
      <c r="H140" s="19"/>
      <c r="I140" s="19"/>
      <c r="J140" s="19"/>
      <c r="K140" s="19"/>
      <c r="L140" s="19"/>
    </row>
    <row r="141" spans="1:12" ht="30">
      <c r="A141" s="30">
        <v>17</v>
      </c>
      <c r="B141" s="25" t="s">
        <v>33</v>
      </c>
      <c r="C141" s="23"/>
      <c r="D141" s="23"/>
      <c r="E141" s="23"/>
      <c r="F141" s="23"/>
      <c r="G141" s="19"/>
      <c r="H141" s="19"/>
      <c r="I141" s="19"/>
      <c r="J141" s="19"/>
      <c r="K141" s="19"/>
      <c r="L141" s="24"/>
    </row>
    <row r="142" spans="1:12" ht="15">
      <c r="A142" s="21"/>
      <c r="B142" s="22" t="s">
        <v>10</v>
      </c>
      <c r="C142" s="23">
        <v>81.2642484</v>
      </c>
      <c r="D142" s="23">
        <v>191.22594840000002</v>
      </c>
      <c r="E142" s="23">
        <v>96.96</v>
      </c>
      <c r="F142" s="23">
        <v>232.79</v>
      </c>
      <c r="G142" s="29">
        <f aca="true" t="shared" si="29" ref="G142:G147">SUM(D142-F142)/F142</f>
        <v>-0.1785474101121181</v>
      </c>
      <c r="H142" s="19">
        <v>1836</v>
      </c>
      <c r="I142" s="19">
        <v>6889</v>
      </c>
      <c r="J142" s="19">
        <v>2876</v>
      </c>
      <c r="K142" s="19">
        <v>10979</v>
      </c>
      <c r="L142" s="29">
        <f aca="true" t="shared" si="30" ref="L142:L147">SUM(I142-K142)/K142</f>
        <v>-0.3725293742599508</v>
      </c>
    </row>
    <row r="143" spans="1:12" ht="15">
      <c r="A143" s="21"/>
      <c r="B143" s="22" t="s">
        <v>11</v>
      </c>
      <c r="C143" s="23">
        <v>138.2776947000004</v>
      </c>
      <c r="D143" s="23">
        <v>305.82280840000084</v>
      </c>
      <c r="E143" s="23">
        <v>134.39</v>
      </c>
      <c r="F143" s="23">
        <v>308.59</v>
      </c>
      <c r="G143" s="29">
        <f t="shared" si="29"/>
        <v>-0.008967210862306417</v>
      </c>
      <c r="H143" s="19">
        <v>20920</v>
      </c>
      <c r="I143" s="19">
        <v>42214</v>
      </c>
      <c r="J143" s="19">
        <v>22022</v>
      </c>
      <c r="K143" s="19">
        <v>46370</v>
      </c>
      <c r="L143" s="29">
        <f t="shared" si="30"/>
        <v>-0.08962691395298684</v>
      </c>
    </row>
    <row r="144" spans="1:12" ht="15">
      <c r="A144" s="21"/>
      <c r="B144" s="22" t="s">
        <v>12</v>
      </c>
      <c r="C144" s="23">
        <v>207.35926967900008</v>
      </c>
      <c r="D144" s="23">
        <v>645.2676615680001</v>
      </c>
      <c r="E144" s="23">
        <v>171.39</v>
      </c>
      <c r="F144" s="23">
        <v>489.2</v>
      </c>
      <c r="G144" s="29">
        <f t="shared" si="29"/>
        <v>0.31902629102207714</v>
      </c>
      <c r="H144" s="19">
        <v>10</v>
      </c>
      <c r="I144" s="19">
        <v>29</v>
      </c>
      <c r="J144" s="19">
        <v>6</v>
      </c>
      <c r="K144" s="19">
        <v>16</v>
      </c>
      <c r="L144" s="29">
        <f t="shared" si="30"/>
        <v>0.8125</v>
      </c>
    </row>
    <row r="145" spans="1:12" ht="15">
      <c r="A145" s="21"/>
      <c r="B145" s="22" t="s">
        <v>13</v>
      </c>
      <c r="C145" s="23">
        <v>0.22733423199999997</v>
      </c>
      <c r="D145" s="23">
        <v>0.4360522739999999</v>
      </c>
      <c r="E145" s="23">
        <v>2.06</v>
      </c>
      <c r="F145" s="23">
        <v>4.1</v>
      </c>
      <c r="G145" s="29">
        <f t="shared" si="29"/>
        <v>-0.8936457868292683</v>
      </c>
      <c r="H145" s="19">
        <v>1</v>
      </c>
      <c r="I145" s="19">
        <v>3</v>
      </c>
      <c r="J145" s="19">
        <v>0</v>
      </c>
      <c r="K145" s="19">
        <v>0</v>
      </c>
      <c r="L145" s="29" t="s">
        <v>17</v>
      </c>
    </row>
    <row r="146" spans="1:12" ht="15">
      <c r="A146" s="21"/>
      <c r="B146" s="22" t="s">
        <v>14</v>
      </c>
      <c r="C146" s="23">
        <v>83.75516118500002</v>
      </c>
      <c r="D146" s="23">
        <v>282.18378646099995</v>
      </c>
      <c r="E146" s="23">
        <v>115.92</v>
      </c>
      <c r="F146" s="23">
        <v>185.15</v>
      </c>
      <c r="G146" s="29">
        <f t="shared" si="29"/>
        <v>0.5240820224736698</v>
      </c>
      <c r="H146" s="19">
        <v>51</v>
      </c>
      <c r="I146" s="19">
        <v>146</v>
      </c>
      <c r="J146" s="19">
        <v>42</v>
      </c>
      <c r="K146" s="19">
        <v>98</v>
      </c>
      <c r="L146" s="29">
        <f t="shared" si="30"/>
        <v>0.4897959183673469</v>
      </c>
    </row>
    <row r="147" spans="1:12" ht="15">
      <c r="A147" s="21"/>
      <c r="B147" s="25" t="s">
        <v>18</v>
      </c>
      <c r="C147" s="26">
        <f>SUM(C142:C146)</f>
        <v>510.8837081960005</v>
      </c>
      <c r="D147" s="26">
        <f>SUM(D142:D146)</f>
        <v>1424.936257103001</v>
      </c>
      <c r="E147" s="26">
        <f>SUM(E142:E146)</f>
        <v>520.7199999999999</v>
      </c>
      <c r="F147" s="26">
        <f>SUM(F142:F146)</f>
        <v>1219.83</v>
      </c>
      <c r="G147" s="38">
        <f t="shared" si="29"/>
        <v>0.16814331267717725</v>
      </c>
      <c r="H147" s="24">
        <f>SUM(H142:H146)</f>
        <v>22818</v>
      </c>
      <c r="I147" s="24">
        <f>SUM(I142:I146)</f>
        <v>49281</v>
      </c>
      <c r="J147" s="24">
        <f>SUM(J142:J146)</f>
        <v>24946</v>
      </c>
      <c r="K147" s="24">
        <f>SUM(K142:K146)</f>
        <v>57463</v>
      </c>
      <c r="L147" s="38">
        <f t="shared" si="30"/>
        <v>-0.14238727529018672</v>
      </c>
    </row>
    <row r="148" spans="1:12" ht="15">
      <c r="A148" s="21"/>
      <c r="B148" s="22"/>
      <c r="C148" s="23"/>
      <c r="D148" s="23"/>
      <c r="E148" s="23"/>
      <c r="F148" s="23"/>
      <c r="G148" s="19"/>
      <c r="H148" s="19"/>
      <c r="I148" s="19"/>
      <c r="J148" s="19"/>
      <c r="K148" s="19"/>
      <c r="L148" s="19"/>
    </row>
    <row r="149" spans="1:12" ht="15">
      <c r="A149" s="30">
        <v>18</v>
      </c>
      <c r="B149" s="31" t="s">
        <v>34</v>
      </c>
      <c r="C149" s="23"/>
      <c r="D149" s="23"/>
      <c r="E149" s="23"/>
      <c r="F149" s="23"/>
      <c r="G149" s="19"/>
      <c r="H149" s="19"/>
      <c r="I149" s="19"/>
      <c r="J149" s="19"/>
      <c r="K149" s="19"/>
      <c r="L149" s="24"/>
    </row>
    <row r="150" spans="1:12" ht="15">
      <c r="A150" s="21"/>
      <c r="B150" s="22" t="s">
        <v>10</v>
      </c>
      <c r="C150" s="23">
        <v>183.8813393</v>
      </c>
      <c r="D150" s="23">
        <v>418.6914343</v>
      </c>
      <c r="E150" s="23">
        <v>194.08</v>
      </c>
      <c r="F150" s="23">
        <v>414.35</v>
      </c>
      <c r="G150" s="29">
        <f aca="true" t="shared" si="31" ref="G150:G155">SUM(D150-F150)/F150</f>
        <v>0.010477698322674076</v>
      </c>
      <c r="H150" s="19">
        <v>976</v>
      </c>
      <c r="I150" s="19">
        <v>2292</v>
      </c>
      <c r="J150" s="19">
        <v>1002</v>
      </c>
      <c r="K150" s="19">
        <v>2133</v>
      </c>
      <c r="L150" s="29">
        <f aca="true" t="shared" si="32" ref="L150:L155">SUM(I150-K150)/K150</f>
        <v>0.07454289732770746</v>
      </c>
    </row>
    <row r="151" spans="1:12" ht="15">
      <c r="A151" s="21"/>
      <c r="B151" s="22" t="s">
        <v>11</v>
      </c>
      <c r="C151" s="23">
        <v>440.3730049</v>
      </c>
      <c r="D151" s="23">
        <v>950.3676767999998</v>
      </c>
      <c r="E151" s="23">
        <v>388.54</v>
      </c>
      <c r="F151" s="23">
        <v>903.19</v>
      </c>
      <c r="G151" s="29">
        <f t="shared" si="31"/>
        <v>0.052234498610480344</v>
      </c>
      <c r="H151" s="19">
        <v>50294</v>
      </c>
      <c r="I151" s="19">
        <v>117031</v>
      </c>
      <c r="J151" s="19">
        <v>46898</v>
      </c>
      <c r="K151" s="19">
        <v>110718</v>
      </c>
      <c r="L151" s="29">
        <f t="shared" si="32"/>
        <v>0.0570187322747882</v>
      </c>
    </row>
    <row r="152" spans="1:12" ht="15">
      <c r="A152" s="21"/>
      <c r="B152" s="22" t="s">
        <v>12</v>
      </c>
      <c r="C152" s="23">
        <v>318.01724405099924</v>
      </c>
      <c r="D152" s="23">
        <v>446.49280003299924</v>
      </c>
      <c r="E152" s="23">
        <v>64.79</v>
      </c>
      <c r="F152" s="23">
        <v>151.72</v>
      </c>
      <c r="G152" s="29">
        <f t="shared" si="31"/>
        <v>1.9428737149551758</v>
      </c>
      <c r="H152" s="19">
        <v>1</v>
      </c>
      <c r="I152" s="19">
        <v>2</v>
      </c>
      <c r="J152" s="19">
        <v>1</v>
      </c>
      <c r="K152" s="19">
        <v>1</v>
      </c>
      <c r="L152" s="29">
        <f t="shared" si="32"/>
        <v>1</v>
      </c>
    </row>
    <row r="153" spans="1:12" ht="15">
      <c r="A153" s="21"/>
      <c r="B153" s="22" t="s">
        <v>13</v>
      </c>
      <c r="C153" s="23">
        <v>0</v>
      </c>
      <c r="D153" s="23">
        <v>0</v>
      </c>
      <c r="E153" s="23">
        <v>0</v>
      </c>
      <c r="F153" s="23">
        <v>0</v>
      </c>
      <c r="G153" s="29" t="s">
        <v>17</v>
      </c>
      <c r="H153" s="19">
        <v>0</v>
      </c>
      <c r="I153" s="19">
        <v>0</v>
      </c>
      <c r="J153" s="19">
        <v>0</v>
      </c>
      <c r="K153" s="19">
        <v>0</v>
      </c>
      <c r="L153" s="29" t="s">
        <v>17</v>
      </c>
    </row>
    <row r="154" spans="1:12" ht="15">
      <c r="A154" s="21"/>
      <c r="B154" s="22" t="s">
        <v>14</v>
      </c>
      <c r="C154" s="23">
        <v>5.579445688000005</v>
      </c>
      <c r="D154" s="23">
        <v>37.904496009000006</v>
      </c>
      <c r="E154" s="23">
        <v>4.26</v>
      </c>
      <c r="F154" s="23">
        <v>14.71</v>
      </c>
      <c r="G154" s="29">
        <f t="shared" si="31"/>
        <v>1.5767842290278724</v>
      </c>
      <c r="H154" s="19">
        <v>28</v>
      </c>
      <c r="I154" s="19">
        <v>101</v>
      </c>
      <c r="J154" s="19">
        <v>5</v>
      </c>
      <c r="K154" s="19">
        <v>29</v>
      </c>
      <c r="L154" s="29">
        <f t="shared" si="32"/>
        <v>2.4827586206896552</v>
      </c>
    </row>
    <row r="155" spans="1:12" ht="15">
      <c r="A155" s="21"/>
      <c r="B155" s="25" t="s">
        <v>18</v>
      </c>
      <c r="C155" s="26">
        <f>SUM(C150:C154)</f>
        <v>947.8510339389992</v>
      </c>
      <c r="D155" s="26">
        <f>SUM(D150:D154)</f>
        <v>1853.456407141999</v>
      </c>
      <c r="E155" s="26">
        <f>SUM(E150:E154)</f>
        <v>651.67</v>
      </c>
      <c r="F155" s="26">
        <f>SUM(F150:F154)</f>
        <v>1483.97</v>
      </c>
      <c r="G155" s="38">
        <f t="shared" si="31"/>
        <v>0.2489850921123736</v>
      </c>
      <c r="H155" s="24">
        <f>SUM(H150:H154)</f>
        <v>51299</v>
      </c>
      <c r="I155" s="24">
        <f>SUM(I150:I154)</f>
        <v>119426</v>
      </c>
      <c r="J155" s="24">
        <f>SUM(J150:J154)</f>
        <v>47906</v>
      </c>
      <c r="K155" s="24">
        <f>SUM(K150:K154)</f>
        <v>112881</v>
      </c>
      <c r="L155" s="38">
        <f t="shared" si="32"/>
        <v>0.057981414055509786</v>
      </c>
    </row>
    <row r="156" spans="1:12" ht="15">
      <c r="A156" s="21"/>
      <c r="B156" s="22"/>
      <c r="C156" s="23"/>
      <c r="D156" s="23"/>
      <c r="E156" s="23"/>
      <c r="F156" s="23"/>
      <c r="G156" s="19"/>
      <c r="H156" s="19"/>
      <c r="I156" s="19"/>
      <c r="J156" s="19"/>
      <c r="K156" s="19"/>
      <c r="L156" s="19"/>
    </row>
    <row r="157" spans="1:12" ht="15">
      <c r="A157" s="30">
        <v>19</v>
      </c>
      <c r="B157" s="31" t="s">
        <v>35</v>
      </c>
      <c r="C157" s="23"/>
      <c r="D157" s="23"/>
      <c r="E157" s="23"/>
      <c r="F157" s="23"/>
      <c r="G157" s="19"/>
      <c r="H157" s="19"/>
      <c r="I157" s="19"/>
      <c r="J157" s="19"/>
      <c r="K157" s="19"/>
      <c r="L157" s="24"/>
    </row>
    <row r="158" spans="1:12" ht="15" customHeight="1">
      <c r="A158" s="21"/>
      <c r="B158" s="22" t="s">
        <v>10</v>
      </c>
      <c r="C158" s="23">
        <v>8.4859213</v>
      </c>
      <c r="D158" s="23">
        <v>19.486567695000005</v>
      </c>
      <c r="E158" s="23">
        <v>11.21</v>
      </c>
      <c r="F158" s="23">
        <v>26.64</v>
      </c>
      <c r="G158" s="29">
        <f aca="true" t="shared" si="33" ref="G158:G163">SUM(D158-F158)/F158</f>
        <v>-0.268522233671171</v>
      </c>
      <c r="H158" s="19">
        <v>119</v>
      </c>
      <c r="I158" s="19">
        <v>312</v>
      </c>
      <c r="J158" s="19">
        <v>216</v>
      </c>
      <c r="K158" s="19">
        <v>494</v>
      </c>
      <c r="L158" s="29">
        <f aca="true" t="shared" si="34" ref="L158:L163">SUM(I158-K158)/K158</f>
        <v>-0.3684210526315789</v>
      </c>
    </row>
    <row r="159" spans="1:12" ht="15">
      <c r="A159" s="21"/>
      <c r="B159" s="22" t="s">
        <v>11</v>
      </c>
      <c r="C159" s="23">
        <v>157.42188990100001</v>
      </c>
      <c r="D159" s="23">
        <v>386.671964443</v>
      </c>
      <c r="E159" s="23">
        <v>112.2</v>
      </c>
      <c r="F159" s="23">
        <v>299.99</v>
      </c>
      <c r="G159" s="29">
        <f t="shared" si="33"/>
        <v>0.28894951312710415</v>
      </c>
      <c r="H159" s="19">
        <v>23970</v>
      </c>
      <c r="I159" s="19">
        <v>57913</v>
      </c>
      <c r="J159" s="19">
        <v>21819</v>
      </c>
      <c r="K159" s="19">
        <v>55777</v>
      </c>
      <c r="L159" s="29">
        <f t="shared" si="34"/>
        <v>0.03829535471610162</v>
      </c>
    </row>
    <row r="160" spans="1:12" ht="15">
      <c r="A160" s="21"/>
      <c r="B160" s="22" t="s">
        <v>12</v>
      </c>
      <c r="C160" s="23">
        <v>63.77805565500001</v>
      </c>
      <c r="D160" s="23">
        <v>201.53618298300003</v>
      </c>
      <c r="E160" s="23">
        <v>64.86</v>
      </c>
      <c r="F160" s="23">
        <v>144.09</v>
      </c>
      <c r="G160" s="29">
        <f t="shared" si="33"/>
        <v>0.39868264961482425</v>
      </c>
      <c r="H160" s="19">
        <v>0</v>
      </c>
      <c r="I160" s="19">
        <v>0</v>
      </c>
      <c r="J160" s="19">
        <v>0</v>
      </c>
      <c r="K160" s="19">
        <v>0</v>
      </c>
      <c r="L160" s="29" t="s">
        <v>17</v>
      </c>
    </row>
    <row r="161" spans="1:12" ht="15">
      <c r="A161" s="21"/>
      <c r="B161" s="22" t="s">
        <v>13</v>
      </c>
      <c r="C161" s="23">
        <v>0.0166468</v>
      </c>
      <c r="D161" s="23">
        <v>0.0357717</v>
      </c>
      <c r="E161" s="23">
        <v>-1.62</v>
      </c>
      <c r="F161" s="23">
        <v>0.07</v>
      </c>
      <c r="G161" s="29">
        <f t="shared" si="33"/>
        <v>-0.4889757142857144</v>
      </c>
      <c r="H161" s="19">
        <v>3</v>
      </c>
      <c r="I161" s="19">
        <v>14</v>
      </c>
      <c r="J161" s="19">
        <v>9</v>
      </c>
      <c r="K161" s="19">
        <v>21</v>
      </c>
      <c r="L161" s="29">
        <f t="shared" si="34"/>
        <v>-0.3333333333333333</v>
      </c>
    </row>
    <row r="162" spans="1:12" ht="15">
      <c r="A162" s="21"/>
      <c r="B162" s="22" t="s">
        <v>14</v>
      </c>
      <c r="C162" s="23">
        <v>3.415340689</v>
      </c>
      <c r="D162" s="23">
        <v>11.429464081999999</v>
      </c>
      <c r="E162" s="23">
        <v>9.94</v>
      </c>
      <c r="F162" s="23">
        <v>26.91</v>
      </c>
      <c r="G162" s="29">
        <f t="shared" si="33"/>
        <v>-0.5752707513192122</v>
      </c>
      <c r="H162" s="19">
        <v>0</v>
      </c>
      <c r="I162" s="19">
        <v>0</v>
      </c>
      <c r="J162" s="19">
        <v>0</v>
      </c>
      <c r="K162" s="19">
        <v>0</v>
      </c>
      <c r="L162" s="29" t="s">
        <v>17</v>
      </c>
    </row>
    <row r="163" spans="1:12" ht="15">
      <c r="A163" s="21"/>
      <c r="B163" s="25" t="s">
        <v>18</v>
      </c>
      <c r="C163" s="26">
        <f>SUM(C158:C162)</f>
        <v>233.117854345</v>
      </c>
      <c r="D163" s="26">
        <f>SUM(D158:D162)</f>
        <v>619.1599509030001</v>
      </c>
      <c r="E163" s="26">
        <f>SUM(E158:E162)</f>
        <v>196.58999999999997</v>
      </c>
      <c r="F163" s="26">
        <f>SUM(F158:F162)</f>
        <v>497.70000000000005</v>
      </c>
      <c r="G163" s="38">
        <f t="shared" si="33"/>
        <v>0.2440424972935504</v>
      </c>
      <c r="H163" s="24">
        <f>SUM(H158:H162)</f>
        <v>24092</v>
      </c>
      <c r="I163" s="24">
        <f>SUM(I158:I162)</f>
        <v>58239</v>
      </c>
      <c r="J163" s="24">
        <f>SUM(J158:J162)</f>
        <v>22044</v>
      </c>
      <c r="K163" s="24">
        <f>SUM(K158:K162)</f>
        <v>56292</v>
      </c>
      <c r="L163" s="38">
        <f t="shared" si="34"/>
        <v>0.034587507994031125</v>
      </c>
    </row>
    <row r="164" spans="1:12" ht="15">
      <c r="A164" s="21"/>
      <c r="B164" s="22"/>
      <c r="C164" s="23"/>
      <c r="D164" s="23"/>
      <c r="E164" s="23"/>
      <c r="F164" s="23"/>
      <c r="G164" s="19"/>
      <c r="H164" s="19"/>
      <c r="I164" s="19"/>
      <c r="J164" s="19"/>
      <c r="K164" s="19"/>
      <c r="L164" s="19"/>
    </row>
    <row r="165" spans="1:12" ht="15">
      <c r="A165" s="30">
        <v>20</v>
      </c>
      <c r="B165" s="31" t="s">
        <v>36</v>
      </c>
      <c r="C165" s="23"/>
      <c r="D165" s="23"/>
      <c r="E165" s="23"/>
      <c r="F165" s="23"/>
      <c r="G165" s="19"/>
      <c r="H165" s="19"/>
      <c r="I165" s="19"/>
      <c r="J165" s="19"/>
      <c r="K165" s="19"/>
      <c r="L165" s="24"/>
    </row>
    <row r="166" spans="1:12" ht="15" customHeight="1">
      <c r="A166" s="21"/>
      <c r="B166" s="22" t="s">
        <v>10</v>
      </c>
      <c r="C166" s="23">
        <v>-0.0003131000000000039</v>
      </c>
      <c r="D166" s="23">
        <v>0.11224889999999997</v>
      </c>
      <c r="E166" s="23">
        <v>0.63</v>
      </c>
      <c r="F166" s="23">
        <v>1.54</v>
      </c>
      <c r="G166" s="29">
        <f aca="true" t="shared" si="35" ref="G166:G171">SUM(D166-F166)/F166</f>
        <v>-0.927111103896104</v>
      </c>
      <c r="H166" s="19">
        <v>5</v>
      </c>
      <c r="I166" s="19">
        <v>9</v>
      </c>
      <c r="J166" s="19">
        <v>8</v>
      </c>
      <c r="K166" s="19">
        <v>22</v>
      </c>
      <c r="L166" s="29">
        <f aca="true" t="shared" si="36" ref="L166:L171">SUM(I166-K166)/K166</f>
        <v>-0.5909090909090909</v>
      </c>
    </row>
    <row r="167" spans="1:12" ht="15">
      <c r="A167" s="21"/>
      <c r="B167" s="22" t="s">
        <v>11</v>
      </c>
      <c r="C167" s="23">
        <v>11.8895518</v>
      </c>
      <c r="D167" s="23">
        <v>33.5741635</v>
      </c>
      <c r="E167" s="23">
        <v>11.28</v>
      </c>
      <c r="F167" s="23">
        <v>29.81</v>
      </c>
      <c r="G167" s="29">
        <f t="shared" si="35"/>
        <v>0.12627183830929214</v>
      </c>
      <c r="H167" s="19">
        <v>2921</v>
      </c>
      <c r="I167" s="19">
        <v>6530</v>
      </c>
      <c r="J167" s="19">
        <v>3089</v>
      </c>
      <c r="K167" s="19">
        <v>6896</v>
      </c>
      <c r="L167" s="29">
        <f t="shared" si="36"/>
        <v>-0.05307424593967518</v>
      </c>
    </row>
    <row r="168" spans="1:12" ht="15">
      <c r="A168" s="21"/>
      <c r="B168" s="22" t="s">
        <v>12</v>
      </c>
      <c r="C168" s="23">
        <v>0</v>
      </c>
      <c r="D168" s="23">
        <v>110.083819072</v>
      </c>
      <c r="E168" s="23">
        <v>21.59</v>
      </c>
      <c r="F168" s="23">
        <v>52.09</v>
      </c>
      <c r="G168" s="29">
        <f t="shared" si="35"/>
        <v>1.1133388188135918</v>
      </c>
      <c r="H168" s="19">
        <v>0</v>
      </c>
      <c r="I168" s="19">
        <v>4</v>
      </c>
      <c r="J168" s="19">
        <v>5</v>
      </c>
      <c r="K168" s="19">
        <v>9</v>
      </c>
      <c r="L168" s="29">
        <f t="shared" si="36"/>
        <v>-0.5555555555555556</v>
      </c>
    </row>
    <row r="169" spans="1:12" ht="15">
      <c r="A169" s="21"/>
      <c r="B169" s="22" t="s">
        <v>13</v>
      </c>
      <c r="C169" s="23">
        <v>0</v>
      </c>
      <c r="D169" s="23">
        <v>0</v>
      </c>
      <c r="E169" s="23">
        <v>0</v>
      </c>
      <c r="F169" s="23">
        <v>0</v>
      </c>
      <c r="G169" s="29" t="s">
        <v>17</v>
      </c>
      <c r="H169" s="19">
        <v>0</v>
      </c>
      <c r="I169" s="19">
        <v>0</v>
      </c>
      <c r="J169" s="19">
        <v>0</v>
      </c>
      <c r="K169" s="19">
        <v>0</v>
      </c>
      <c r="L169" s="29" t="s">
        <v>17</v>
      </c>
    </row>
    <row r="170" spans="1:12" ht="15">
      <c r="A170" s="21"/>
      <c r="B170" s="22" t="s">
        <v>14</v>
      </c>
      <c r="C170" s="23">
        <v>67.22585849300006</v>
      </c>
      <c r="D170" s="23">
        <v>77.21654783600005</v>
      </c>
      <c r="E170" s="23">
        <v>4.59</v>
      </c>
      <c r="F170" s="23">
        <v>14.41</v>
      </c>
      <c r="G170" s="29">
        <f t="shared" si="35"/>
        <v>4.358539058709233</v>
      </c>
      <c r="H170" s="19">
        <v>37</v>
      </c>
      <c r="I170" s="19">
        <v>87</v>
      </c>
      <c r="J170" s="19">
        <v>9</v>
      </c>
      <c r="K170" s="19">
        <v>24</v>
      </c>
      <c r="L170" s="29">
        <f t="shared" si="36"/>
        <v>2.625</v>
      </c>
    </row>
    <row r="171" spans="1:12" ht="15">
      <c r="A171" s="21"/>
      <c r="B171" s="25" t="s">
        <v>18</v>
      </c>
      <c r="C171" s="26">
        <f>SUM(C166:C170)</f>
        <v>79.11509719300005</v>
      </c>
      <c r="D171" s="26">
        <f>SUM(D166:D170)</f>
        <v>220.98677930800002</v>
      </c>
      <c r="E171" s="26">
        <f>SUM(E166:E170)</f>
        <v>38.09</v>
      </c>
      <c r="F171" s="26">
        <f>SUM(F166:F170)</f>
        <v>97.85</v>
      </c>
      <c r="G171" s="38">
        <f t="shared" si="35"/>
        <v>1.2584239070822691</v>
      </c>
      <c r="H171" s="24">
        <f>SUM(H166:H170)</f>
        <v>2963</v>
      </c>
      <c r="I171" s="24">
        <f>SUM(I166:I170)</f>
        <v>6630</v>
      </c>
      <c r="J171" s="24">
        <f>SUM(J166:J170)</f>
        <v>3111</v>
      </c>
      <c r="K171" s="24">
        <f>SUM(K166:K170)</f>
        <v>6951</v>
      </c>
      <c r="L171" s="38">
        <f t="shared" si="36"/>
        <v>-0.04618040569702201</v>
      </c>
    </row>
    <row r="172" spans="1:12" ht="15">
      <c r="A172" s="21"/>
      <c r="B172" s="22"/>
      <c r="C172" s="23"/>
      <c r="D172" s="23"/>
      <c r="E172" s="23"/>
      <c r="F172" s="23"/>
      <c r="G172" s="19"/>
      <c r="H172" s="19"/>
      <c r="I172" s="19"/>
      <c r="J172" s="19"/>
      <c r="K172" s="19"/>
      <c r="L172" s="19"/>
    </row>
    <row r="173" spans="1:12" ht="15">
      <c r="A173" s="30">
        <v>21</v>
      </c>
      <c r="B173" s="31" t="s">
        <v>37</v>
      </c>
      <c r="C173" s="23"/>
      <c r="D173" s="23"/>
      <c r="E173" s="23"/>
      <c r="F173" s="23"/>
      <c r="G173" s="19"/>
      <c r="H173" s="19"/>
      <c r="I173" s="19"/>
      <c r="J173" s="19"/>
      <c r="K173" s="19"/>
      <c r="L173" s="24"/>
    </row>
    <row r="174" spans="1:12" ht="15">
      <c r="A174" s="21"/>
      <c r="B174" s="22" t="s">
        <v>10</v>
      </c>
      <c r="C174" s="23">
        <v>2.1694450999999995</v>
      </c>
      <c r="D174" s="23">
        <v>9.1344824</v>
      </c>
      <c r="E174" s="23">
        <v>1.73</v>
      </c>
      <c r="F174" s="23">
        <v>8.45</v>
      </c>
      <c r="G174" s="29">
        <f aca="true" t="shared" si="37" ref="G174:G179">SUM(D174-F174)/F174</f>
        <v>0.08100383431952667</v>
      </c>
      <c r="H174" s="19">
        <v>73</v>
      </c>
      <c r="I174" s="19">
        <v>254</v>
      </c>
      <c r="J174" s="19">
        <v>77</v>
      </c>
      <c r="K174" s="19">
        <v>273</v>
      </c>
      <c r="L174" s="29">
        <f aca="true" t="shared" si="38" ref="L174:L179">SUM(I174-K174)/K174</f>
        <v>-0.0695970695970696</v>
      </c>
    </row>
    <row r="175" spans="1:12" ht="15">
      <c r="A175" s="21"/>
      <c r="B175" s="22" t="s">
        <v>11</v>
      </c>
      <c r="C175" s="23">
        <v>81.995790585</v>
      </c>
      <c r="D175" s="23">
        <v>249.22933903699993</v>
      </c>
      <c r="E175" s="23">
        <v>66.36</v>
      </c>
      <c r="F175" s="23">
        <v>218.64</v>
      </c>
      <c r="G175" s="29">
        <f t="shared" si="37"/>
        <v>0.13990733185601878</v>
      </c>
      <c r="H175" s="19">
        <v>14065</v>
      </c>
      <c r="I175" s="19">
        <v>39722</v>
      </c>
      <c r="J175" s="19">
        <v>12731</v>
      </c>
      <c r="K175" s="19">
        <v>36534</v>
      </c>
      <c r="L175" s="29">
        <f t="shared" si="38"/>
        <v>0.08726118136530356</v>
      </c>
    </row>
    <row r="176" spans="1:12" ht="15">
      <c r="A176" s="21"/>
      <c r="B176" s="22" t="s">
        <v>12</v>
      </c>
      <c r="C176" s="23">
        <v>0</v>
      </c>
      <c r="D176" s="23">
        <v>0</v>
      </c>
      <c r="E176" s="23">
        <v>0</v>
      </c>
      <c r="F176" s="23">
        <v>0</v>
      </c>
      <c r="G176" s="29" t="s">
        <v>17</v>
      </c>
      <c r="H176" s="19">
        <v>0</v>
      </c>
      <c r="I176" s="19">
        <v>0</v>
      </c>
      <c r="J176" s="19">
        <v>0</v>
      </c>
      <c r="K176" s="19">
        <v>0</v>
      </c>
      <c r="L176" s="29" t="s">
        <v>17</v>
      </c>
    </row>
    <row r="177" spans="1:12" ht="15">
      <c r="A177" s="21"/>
      <c r="B177" s="22" t="s">
        <v>13</v>
      </c>
      <c r="C177" s="23">
        <v>2.7201663939999996</v>
      </c>
      <c r="D177" s="23">
        <v>5.267423842000001</v>
      </c>
      <c r="E177" s="23">
        <v>9.38</v>
      </c>
      <c r="F177" s="23">
        <v>21.68</v>
      </c>
      <c r="G177" s="29">
        <f t="shared" si="37"/>
        <v>-0.7570376456642066</v>
      </c>
      <c r="H177" s="19">
        <v>4</v>
      </c>
      <c r="I177" s="19">
        <v>10</v>
      </c>
      <c r="J177" s="19">
        <v>5</v>
      </c>
      <c r="K177" s="19">
        <v>13</v>
      </c>
      <c r="L177" s="29">
        <f t="shared" si="38"/>
        <v>-0.23076923076923078</v>
      </c>
    </row>
    <row r="178" spans="1:12" ht="15">
      <c r="A178" s="21"/>
      <c r="B178" s="22" t="s">
        <v>14</v>
      </c>
      <c r="C178" s="23">
        <v>0.447404495</v>
      </c>
      <c r="D178" s="23">
        <v>2.8568746810000007</v>
      </c>
      <c r="E178" s="23">
        <v>0.72</v>
      </c>
      <c r="F178" s="23">
        <v>1.58</v>
      </c>
      <c r="G178" s="29">
        <f t="shared" si="37"/>
        <v>0.8081485322784814</v>
      </c>
      <c r="H178" s="19">
        <v>1</v>
      </c>
      <c r="I178" s="19">
        <v>14</v>
      </c>
      <c r="J178" s="19">
        <v>4</v>
      </c>
      <c r="K178" s="19">
        <v>16</v>
      </c>
      <c r="L178" s="29">
        <f t="shared" si="38"/>
        <v>-0.125</v>
      </c>
    </row>
    <row r="179" spans="1:12" ht="15">
      <c r="A179" s="21"/>
      <c r="B179" s="25" t="s">
        <v>18</v>
      </c>
      <c r="C179" s="26">
        <f>SUM(C174:C178)</f>
        <v>87.332806574</v>
      </c>
      <c r="D179" s="26">
        <f>SUM(D174:D178)</f>
        <v>266.48811996</v>
      </c>
      <c r="E179" s="26">
        <f>SUM(E174:E178)</f>
        <v>78.19</v>
      </c>
      <c r="F179" s="26">
        <f>SUM(F174:F178)</f>
        <v>250.35</v>
      </c>
      <c r="G179" s="38">
        <f t="shared" si="37"/>
        <v>0.06446223271420017</v>
      </c>
      <c r="H179" s="24">
        <f>SUM(H174:H178)</f>
        <v>14143</v>
      </c>
      <c r="I179" s="24">
        <f>SUM(I174:I178)</f>
        <v>40000</v>
      </c>
      <c r="J179" s="24">
        <f>SUM(J174:J178)</f>
        <v>12817</v>
      </c>
      <c r="K179" s="24">
        <f>SUM(K174:K178)</f>
        <v>36836</v>
      </c>
      <c r="L179" s="38">
        <f t="shared" si="38"/>
        <v>0.08589423390161799</v>
      </c>
    </row>
    <row r="180" spans="1:12" ht="15">
      <c r="A180" s="21"/>
      <c r="B180" s="22"/>
      <c r="C180" s="23"/>
      <c r="D180" s="23"/>
      <c r="E180" s="23"/>
      <c r="F180" s="23"/>
      <c r="G180" s="19"/>
      <c r="H180" s="19"/>
      <c r="I180" s="19"/>
      <c r="J180" s="19"/>
      <c r="K180" s="19"/>
      <c r="L180" s="19"/>
    </row>
    <row r="181" spans="1:12" ht="15">
      <c r="A181" s="30">
        <v>22</v>
      </c>
      <c r="B181" s="31" t="s">
        <v>38</v>
      </c>
      <c r="C181" s="23"/>
      <c r="D181" s="23"/>
      <c r="E181" s="23"/>
      <c r="F181" s="23"/>
      <c r="G181" s="19"/>
      <c r="H181" s="19"/>
      <c r="I181" s="19"/>
      <c r="J181" s="19"/>
      <c r="K181" s="19"/>
      <c r="L181" s="24"/>
    </row>
    <row r="182" spans="1:12" ht="15">
      <c r="A182" s="21"/>
      <c r="B182" s="22" t="s">
        <v>10</v>
      </c>
      <c r="C182" s="23">
        <v>0</v>
      </c>
      <c r="D182" s="23">
        <v>0</v>
      </c>
      <c r="E182" s="23">
        <v>0</v>
      </c>
      <c r="F182" s="23">
        <v>0</v>
      </c>
      <c r="G182" s="19" t="s">
        <v>17</v>
      </c>
      <c r="H182" s="23">
        <v>0</v>
      </c>
      <c r="I182" s="23">
        <v>0</v>
      </c>
      <c r="J182" s="23">
        <v>0</v>
      </c>
      <c r="K182" s="23">
        <v>0</v>
      </c>
      <c r="L182" s="24" t="s">
        <v>17</v>
      </c>
    </row>
    <row r="183" spans="1:12" ht="15">
      <c r="A183" s="21"/>
      <c r="B183" s="22" t="s">
        <v>11</v>
      </c>
      <c r="C183" s="23">
        <v>0</v>
      </c>
      <c r="D183" s="23">
        <v>0</v>
      </c>
      <c r="E183" s="23">
        <v>0</v>
      </c>
      <c r="F183" s="23">
        <v>0</v>
      </c>
      <c r="G183" s="19" t="s">
        <v>17</v>
      </c>
      <c r="H183" s="23">
        <v>0</v>
      </c>
      <c r="I183" s="23">
        <v>0</v>
      </c>
      <c r="J183" s="23">
        <v>0</v>
      </c>
      <c r="K183" s="23">
        <v>0</v>
      </c>
      <c r="L183" s="24" t="s">
        <v>17</v>
      </c>
    </row>
    <row r="184" spans="1:12" ht="15">
      <c r="A184" s="21"/>
      <c r="B184" s="22" t="s">
        <v>12</v>
      </c>
      <c r="C184" s="23">
        <v>0</v>
      </c>
      <c r="D184" s="23">
        <v>0</v>
      </c>
      <c r="E184" s="23">
        <v>0</v>
      </c>
      <c r="F184" s="23">
        <v>0</v>
      </c>
      <c r="G184" s="19" t="s">
        <v>17</v>
      </c>
      <c r="H184" s="23">
        <v>0</v>
      </c>
      <c r="I184" s="23">
        <v>0</v>
      </c>
      <c r="J184" s="23">
        <v>0</v>
      </c>
      <c r="K184" s="23">
        <v>0</v>
      </c>
      <c r="L184" s="24" t="s">
        <v>17</v>
      </c>
    </row>
    <row r="185" spans="1:12" ht="15">
      <c r="A185" s="21"/>
      <c r="B185" s="22" t="s">
        <v>13</v>
      </c>
      <c r="C185" s="23">
        <v>0</v>
      </c>
      <c r="D185" s="23">
        <v>0</v>
      </c>
      <c r="E185" s="23">
        <v>0</v>
      </c>
      <c r="F185" s="23">
        <v>0</v>
      </c>
      <c r="G185" s="19" t="s">
        <v>17</v>
      </c>
      <c r="H185" s="23">
        <v>0</v>
      </c>
      <c r="I185" s="23">
        <v>0</v>
      </c>
      <c r="J185" s="23">
        <v>0</v>
      </c>
      <c r="K185" s="23">
        <v>0</v>
      </c>
      <c r="L185" s="24" t="s">
        <v>17</v>
      </c>
    </row>
    <row r="186" spans="1:12" ht="15">
      <c r="A186" s="21"/>
      <c r="B186" s="22" t="s">
        <v>14</v>
      </c>
      <c r="C186" s="23">
        <v>0</v>
      </c>
      <c r="D186" s="23">
        <v>0</v>
      </c>
      <c r="E186" s="23">
        <v>0</v>
      </c>
      <c r="F186" s="23">
        <v>0</v>
      </c>
      <c r="G186" s="19" t="s">
        <v>17</v>
      </c>
      <c r="H186" s="23">
        <v>0</v>
      </c>
      <c r="I186" s="23">
        <v>0</v>
      </c>
      <c r="J186" s="23">
        <v>0</v>
      </c>
      <c r="K186" s="23">
        <v>0</v>
      </c>
      <c r="L186" s="24" t="s">
        <v>17</v>
      </c>
    </row>
    <row r="187" spans="1:12" ht="15">
      <c r="A187" s="21"/>
      <c r="B187" s="25" t="s">
        <v>18</v>
      </c>
      <c r="C187" s="26">
        <f>SUM(C182:C186)</f>
        <v>0</v>
      </c>
      <c r="D187" s="26">
        <f>SUM(D182:D186)</f>
        <v>0</v>
      </c>
      <c r="E187" s="26">
        <f>SUM(E182:E186)</f>
        <v>0</v>
      </c>
      <c r="F187" s="26">
        <f>SUM(F182:F186)</f>
        <v>0</v>
      </c>
      <c r="G187" s="24" t="s">
        <v>17</v>
      </c>
      <c r="H187" s="24">
        <f>SUM(H182:H186)</f>
        <v>0</v>
      </c>
      <c r="I187" s="24">
        <f>SUM(I182:I186)</f>
        <v>0</v>
      </c>
      <c r="J187" s="24">
        <f>SUM(J182:J186)</f>
        <v>0</v>
      </c>
      <c r="K187" s="24">
        <f>SUM(K182:K186)</f>
        <v>0</v>
      </c>
      <c r="L187" s="24" t="s">
        <v>17</v>
      </c>
    </row>
    <row r="188" spans="1:12" ht="15">
      <c r="A188" s="21"/>
      <c r="B188" s="22"/>
      <c r="C188" s="23"/>
      <c r="D188" s="23"/>
      <c r="E188" s="23"/>
      <c r="F188" s="23"/>
      <c r="G188" s="19"/>
      <c r="H188" s="19"/>
      <c r="I188" s="19"/>
      <c r="J188" s="19"/>
      <c r="K188" s="19"/>
      <c r="L188" s="19"/>
    </row>
    <row r="189" spans="1:12" ht="15">
      <c r="A189" s="30">
        <v>23</v>
      </c>
      <c r="B189" s="31" t="s">
        <v>39</v>
      </c>
      <c r="C189" s="23"/>
      <c r="D189" s="23"/>
      <c r="E189" s="23"/>
      <c r="F189" s="23"/>
      <c r="G189" s="19"/>
      <c r="H189" s="19"/>
      <c r="I189" s="19"/>
      <c r="J189" s="19"/>
      <c r="K189" s="19"/>
      <c r="L189" s="24"/>
    </row>
    <row r="190" spans="1:12" ht="15">
      <c r="A190" s="21"/>
      <c r="B190" s="22" t="s">
        <v>10</v>
      </c>
      <c r="C190" s="23">
        <v>579.3283461719998</v>
      </c>
      <c r="D190" s="23">
        <v>1547.087845674</v>
      </c>
      <c r="E190" s="23">
        <v>376.35</v>
      </c>
      <c r="F190" s="23">
        <v>944.61</v>
      </c>
      <c r="G190" s="29">
        <f aca="true" t="shared" si="39" ref="G190:G195">SUM(D190-F190)/F190</f>
        <v>0.6378059153237843</v>
      </c>
      <c r="H190" s="19">
        <v>7435</v>
      </c>
      <c r="I190" s="19">
        <v>19127</v>
      </c>
      <c r="J190" s="19">
        <v>5658</v>
      </c>
      <c r="K190" s="19">
        <v>15296</v>
      </c>
      <c r="L190" s="29">
        <f aca="true" t="shared" si="40" ref="L190:L195">SUM(I190-K190)/K190</f>
        <v>0.2504576359832636</v>
      </c>
    </row>
    <row r="191" spans="1:12" ht="15">
      <c r="A191" s="21"/>
      <c r="B191" s="22" t="s">
        <v>11</v>
      </c>
      <c r="C191" s="23">
        <v>1013.4420484610016</v>
      </c>
      <c r="D191" s="23">
        <v>2510.806933487001</v>
      </c>
      <c r="E191" s="23">
        <v>981.11</v>
      </c>
      <c r="F191" s="23">
        <v>2485.14</v>
      </c>
      <c r="G191" s="29">
        <f t="shared" si="39"/>
        <v>0.010328164001626141</v>
      </c>
      <c r="H191" s="19">
        <v>153968</v>
      </c>
      <c r="I191" s="19">
        <v>399605</v>
      </c>
      <c r="J191" s="19">
        <v>158564</v>
      </c>
      <c r="K191" s="19">
        <v>398676</v>
      </c>
      <c r="L191" s="29">
        <f t="shared" si="40"/>
        <v>0.0023302130050467046</v>
      </c>
    </row>
    <row r="192" spans="1:12" ht="15">
      <c r="A192" s="21"/>
      <c r="B192" s="22" t="s">
        <v>12</v>
      </c>
      <c r="C192" s="23">
        <v>780.6723892530001</v>
      </c>
      <c r="D192" s="23">
        <v>2022.595675978</v>
      </c>
      <c r="E192" s="23">
        <v>1440.39</v>
      </c>
      <c r="F192" s="23">
        <v>2076.41</v>
      </c>
      <c r="G192" s="29">
        <f t="shared" si="39"/>
        <v>-0.025917002914645923</v>
      </c>
      <c r="H192" s="19">
        <v>27</v>
      </c>
      <c r="I192" s="19">
        <v>55</v>
      </c>
      <c r="J192" s="19">
        <v>14</v>
      </c>
      <c r="K192" s="19">
        <v>24</v>
      </c>
      <c r="L192" s="29">
        <f t="shared" si="40"/>
        <v>1.2916666666666667</v>
      </c>
    </row>
    <row r="193" spans="1:12" ht="15">
      <c r="A193" s="21"/>
      <c r="B193" s="22" t="s">
        <v>13</v>
      </c>
      <c r="C193" s="23">
        <v>2.199617029000001</v>
      </c>
      <c r="D193" s="23">
        <v>7.908364618999999</v>
      </c>
      <c r="E193" s="23">
        <v>0.91</v>
      </c>
      <c r="F193" s="23">
        <v>7.52</v>
      </c>
      <c r="G193" s="29">
        <f t="shared" si="39"/>
        <v>0.051644231249999985</v>
      </c>
      <c r="H193" s="19">
        <v>0</v>
      </c>
      <c r="I193" s="19">
        <v>0</v>
      </c>
      <c r="J193" s="19">
        <v>0</v>
      </c>
      <c r="K193" s="19">
        <v>0</v>
      </c>
      <c r="L193" s="24" t="s">
        <v>17</v>
      </c>
    </row>
    <row r="194" spans="1:12" ht="15">
      <c r="A194" s="21"/>
      <c r="B194" s="22" t="s">
        <v>14</v>
      </c>
      <c r="C194" s="23">
        <v>79.07049874199998</v>
      </c>
      <c r="D194" s="23">
        <v>117.309570356</v>
      </c>
      <c r="E194" s="23">
        <v>27.38</v>
      </c>
      <c r="F194" s="23">
        <v>77.04</v>
      </c>
      <c r="G194" s="29">
        <f t="shared" si="39"/>
        <v>0.522709895586708</v>
      </c>
      <c r="H194" s="19">
        <v>35</v>
      </c>
      <c r="I194" s="19">
        <v>68</v>
      </c>
      <c r="J194" s="19">
        <v>27</v>
      </c>
      <c r="K194" s="19">
        <v>71</v>
      </c>
      <c r="L194" s="29">
        <f t="shared" si="40"/>
        <v>-0.04225352112676056</v>
      </c>
    </row>
    <row r="195" spans="1:12" ht="15">
      <c r="A195" s="21"/>
      <c r="B195" s="25" t="s">
        <v>18</v>
      </c>
      <c r="C195" s="26">
        <f>SUM(C190:C194)</f>
        <v>2454.7128996570013</v>
      </c>
      <c r="D195" s="26">
        <f>SUM(D190:D194)</f>
        <v>6205.708390114001</v>
      </c>
      <c r="E195" s="26">
        <f>SUM(E190:E194)</f>
        <v>2826.1400000000003</v>
      </c>
      <c r="F195" s="26">
        <f>SUM(F190:F194)</f>
        <v>5590.72</v>
      </c>
      <c r="G195" s="38">
        <f t="shared" si="39"/>
        <v>0.11000164381582354</v>
      </c>
      <c r="H195" s="24">
        <f>SUM(H190:H194)</f>
        <v>161465</v>
      </c>
      <c r="I195" s="24">
        <f>SUM(I190:I194)</f>
        <v>418855</v>
      </c>
      <c r="J195" s="24">
        <f>SUM(J190:J194)</f>
        <v>164263</v>
      </c>
      <c r="K195" s="24">
        <f>SUM(K190:K194)</f>
        <v>414067</v>
      </c>
      <c r="L195" s="38">
        <f t="shared" si="40"/>
        <v>0.011563346028541274</v>
      </c>
    </row>
    <row r="196" spans="1:12" ht="15">
      <c r="A196" s="21"/>
      <c r="B196" s="22"/>
      <c r="C196" s="23"/>
      <c r="D196" s="23"/>
      <c r="E196" s="23"/>
      <c r="F196" s="23"/>
      <c r="G196" s="19"/>
      <c r="H196" s="19"/>
      <c r="I196" s="19"/>
      <c r="J196" s="19"/>
      <c r="K196" s="19"/>
      <c r="L196" s="19"/>
    </row>
    <row r="197" spans="1:12" ht="15">
      <c r="A197" s="30">
        <v>24</v>
      </c>
      <c r="B197" s="31" t="s">
        <v>40</v>
      </c>
      <c r="C197" s="23"/>
      <c r="D197" s="23"/>
      <c r="E197" s="23"/>
      <c r="F197" s="23"/>
      <c r="G197" s="19"/>
      <c r="H197" s="19"/>
      <c r="I197" s="19"/>
      <c r="J197" s="19"/>
      <c r="K197" s="19"/>
      <c r="L197" s="24"/>
    </row>
    <row r="198" spans="1:12" ht="15">
      <c r="A198" s="21"/>
      <c r="B198" s="22" t="s">
        <v>10</v>
      </c>
      <c r="C198" s="23">
        <v>3.809408699999997</v>
      </c>
      <c r="D198" s="23">
        <v>11.249257799999995</v>
      </c>
      <c r="E198" s="23">
        <v>3.72</v>
      </c>
      <c r="F198" s="23">
        <v>10.6</v>
      </c>
      <c r="G198" s="29">
        <f aca="true" t="shared" si="41" ref="G198:G203">SUM(D198-F198)/F198</f>
        <v>0.06125073584905619</v>
      </c>
      <c r="H198" s="19">
        <v>1164</v>
      </c>
      <c r="I198" s="19">
        <v>2545</v>
      </c>
      <c r="J198" s="19">
        <v>858</v>
      </c>
      <c r="K198" s="19">
        <v>2206</v>
      </c>
      <c r="L198" s="29">
        <f aca="true" t="shared" si="42" ref="L198:L203">SUM(I198-K198)/K198</f>
        <v>0.15367180417044424</v>
      </c>
    </row>
    <row r="199" spans="1:12" ht="15">
      <c r="A199" s="21"/>
      <c r="B199" s="22" t="s">
        <v>11</v>
      </c>
      <c r="C199" s="23">
        <v>64.54633510612395</v>
      </c>
      <c r="D199" s="23">
        <v>129.9998626700423</v>
      </c>
      <c r="E199" s="23">
        <v>48.55</v>
      </c>
      <c r="F199" s="23">
        <v>105.75</v>
      </c>
      <c r="G199" s="29">
        <f t="shared" si="41"/>
        <v>0.2293131221753408</v>
      </c>
      <c r="H199" s="19">
        <v>25887</v>
      </c>
      <c r="I199" s="19">
        <v>53948</v>
      </c>
      <c r="J199" s="19">
        <v>21007</v>
      </c>
      <c r="K199" s="19">
        <v>55865</v>
      </c>
      <c r="L199" s="29">
        <f t="shared" si="42"/>
        <v>-0.03431486619529222</v>
      </c>
    </row>
    <row r="200" spans="1:12" ht="15">
      <c r="A200" s="21"/>
      <c r="B200" s="22" t="s">
        <v>12</v>
      </c>
      <c r="C200" s="23">
        <v>41.97744346200001</v>
      </c>
      <c r="D200" s="23">
        <v>113.13093694900003</v>
      </c>
      <c r="E200" s="23">
        <v>23.34</v>
      </c>
      <c r="F200" s="23">
        <v>69.09</v>
      </c>
      <c r="G200" s="29">
        <f t="shared" si="41"/>
        <v>0.6374430011434364</v>
      </c>
      <c r="H200" s="19">
        <v>3</v>
      </c>
      <c r="I200" s="19">
        <v>8</v>
      </c>
      <c r="J200" s="19">
        <v>0</v>
      </c>
      <c r="K200" s="19">
        <v>0</v>
      </c>
      <c r="L200" s="24" t="s">
        <v>17</v>
      </c>
    </row>
    <row r="201" spans="1:12" ht="15">
      <c r="A201" s="21"/>
      <c r="B201" s="22" t="s">
        <v>13</v>
      </c>
      <c r="C201" s="23">
        <v>0</v>
      </c>
      <c r="D201" s="23">
        <v>0</v>
      </c>
      <c r="E201" s="23">
        <v>0</v>
      </c>
      <c r="F201" s="23">
        <v>0</v>
      </c>
      <c r="G201" s="19" t="s">
        <v>17</v>
      </c>
      <c r="H201" s="19">
        <v>0</v>
      </c>
      <c r="I201" s="19">
        <v>0</v>
      </c>
      <c r="J201" s="19">
        <v>0</v>
      </c>
      <c r="K201" s="19">
        <v>0</v>
      </c>
      <c r="L201" s="24" t="s">
        <v>17</v>
      </c>
    </row>
    <row r="202" spans="1:12" ht="15">
      <c r="A202" s="21"/>
      <c r="B202" s="22" t="s">
        <v>14</v>
      </c>
      <c r="C202" s="23">
        <v>37.52298320599995</v>
      </c>
      <c r="D202" s="23">
        <v>241.15463550499987</v>
      </c>
      <c r="E202" s="23">
        <v>8.42</v>
      </c>
      <c r="F202" s="23">
        <v>23.83</v>
      </c>
      <c r="G202" s="29">
        <f t="shared" si="41"/>
        <v>9.119791670373475</v>
      </c>
      <c r="H202" s="19">
        <v>4</v>
      </c>
      <c r="I202" s="19">
        <v>16</v>
      </c>
      <c r="J202" s="19">
        <v>0</v>
      </c>
      <c r="K202" s="19">
        <v>7</v>
      </c>
      <c r="L202" s="29">
        <f t="shared" si="42"/>
        <v>1.2857142857142858</v>
      </c>
    </row>
    <row r="203" spans="1:12" ht="15">
      <c r="A203" s="21"/>
      <c r="B203" s="25" t="s">
        <v>18</v>
      </c>
      <c r="C203" s="26">
        <f>SUM(C198:C202)</f>
        <v>147.8561704741239</v>
      </c>
      <c r="D203" s="26">
        <f>SUM(D198:D202)</f>
        <v>495.5346929240422</v>
      </c>
      <c r="E203" s="26">
        <f>SUM(E198:E202)</f>
        <v>84.03</v>
      </c>
      <c r="F203" s="26">
        <f>SUM(F198:F202)</f>
        <v>209.26999999999998</v>
      </c>
      <c r="G203" s="38">
        <f t="shared" si="41"/>
        <v>1.3679203561143127</v>
      </c>
      <c r="H203" s="24">
        <f>SUM(H198:H202)</f>
        <v>27058</v>
      </c>
      <c r="I203" s="24">
        <f>SUM(I198:I202)</f>
        <v>56517</v>
      </c>
      <c r="J203" s="24">
        <f>SUM(J198:J202)</f>
        <v>21865</v>
      </c>
      <c r="K203" s="24">
        <f>SUM(K198:K202)</f>
        <v>58078</v>
      </c>
      <c r="L203" s="38">
        <f t="shared" si="42"/>
        <v>-0.026877647301904336</v>
      </c>
    </row>
    <row r="204" spans="1:12" ht="15">
      <c r="A204" s="21"/>
      <c r="B204" s="22"/>
      <c r="C204" s="23"/>
      <c r="D204" s="23"/>
      <c r="E204" s="23"/>
      <c r="F204" s="23"/>
      <c r="G204" s="19"/>
      <c r="H204" s="19"/>
      <c r="I204" s="19"/>
      <c r="J204" s="19"/>
      <c r="K204" s="19"/>
      <c r="L204" s="19"/>
    </row>
    <row r="205" spans="1:12" ht="15">
      <c r="A205" s="30">
        <v>25</v>
      </c>
      <c r="B205" s="31" t="s">
        <v>41</v>
      </c>
      <c r="C205" s="23"/>
      <c r="D205" s="23"/>
      <c r="E205" s="23"/>
      <c r="F205" s="23"/>
      <c r="G205" s="19"/>
      <c r="H205" s="19"/>
      <c r="I205" s="19"/>
      <c r="J205" s="19"/>
      <c r="K205" s="19"/>
      <c r="L205" s="24"/>
    </row>
    <row r="206" spans="1:12" ht="15">
      <c r="A206" s="21"/>
      <c r="B206" s="22" t="s">
        <v>10</v>
      </c>
      <c r="C206" s="23">
        <v>7.151075300000001</v>
      </c>
      <c r="D206" s="23">
        <v>14.5948179</v>
      </c>
      <c r="E206" s="23">
        <v>12.47</v>
      </c>
      <c r="F206" s="23">
        <v>28.34</v>
      </c>
      <c r="G206" s="29">
        <f aca="true" t="shared" si="43" ref="G206:G211">SUM(D206-F206)/F206</f>
        <v>-0.48500995412844033</v>
      </c>
      <c r="H206" s="19">
        <v>224</v>
      </c>
      <c r="I206" s="19">
        <v>493</v>
      </c>
      <c r="J206" s="19">
        <v>310</v>
      </c>
      <c r="K206" s="19">
        <v>725</v>
      </c>
      <c r="L206" s="29">
        <f aca="true" t="shared" si="44" ref="L206:L211">SUM(I206-K206)/K206</f>
        <v>-0.32</v>
      </c>
    </row>
    <row r="207" spans="1:12" ht="15">
      <c r="A207" s="21"/>
      <c r="B207" s="22" t="s">
        <v>11</v>
      </c>
      <c r="C207" s="23">
        <v>99.7259362</v>
      </c>
      <c r="D207" s="23">
        <v>215.5433847</v>
      </c>
      <c r="E207" s="23">
        <v>93.01</v>
      </c>
      <c r="F207" s="23">
        <v>213.43</v>
      </c>
      <c r="G207" s="29">
        <f t="shared" si="43"/>
        <v>0.009902003935716549</v>
      </c>
      <c r="H207" s="19">
        <v>14345</v>
      </c>
      <c r="I207" s="19">
        <v>30585</v>
      </c>
      <c r="J207" s="19">
        <v>13655</v>
      </c>
      <c r="K207" s="19">
        <v>28828</v>
      </c>
      <c r="L207" s="29">
        <f t="shared" si="44"/>
        <v>0.0609476897460802</v>
      </c>
    </row>
    <row r="208" spans="1:12" ht="15">
      <c r="A208" s="21"/>
      <c r="B208" s="22" t="s">
        <v>12</v>
      </c>
      <c r="C208" s="23">
        <v>283.197634508</v>
      </c>
      <c r="D208" s="23">
        <v>393.42265276999996</v>
      </c>
      <c r="E208" s="23">
        <v>25.77</v>
      </c>
      <c r="F208" s="23">
        <v>61.09</v>
      </c>
      <c r="G208" s="29">
        <f t="shared" si="43"/>
        <v>5.440049971681126</v>
      </c>
      <c r="H208" s="19">
        <v>2</v>
      </c>
      <c r="I208" s="19">
        <v>6</v>
      </c>
      <c r="J208" s="19">
        <v>0</v>
      </c>
      <c r="K208" s="19">
        <v>2</v>
      </c>
      <c r="L208" s="29">
        <f t="shared" si="44"/>
        <v>2</v>
      </c>
    </row>
    <row r="209" spans="1:12" ht="15">
      <c r="A209" s="21"/>
      <c r="B209" s="22" t="s">
        <v>13</v>
      </c>
      <c r="C209" s="23">
        <v>-0.002293</v>
      </c>
      <c r="D209" s="23">
        <v>-0.002293</v>
      </c>
      <c r="E209" s="23">
        <v>0</v>
      </c>
      <c r="F209" s="23">
        <v>0</v>
      </c>
      <c r="G209" s="19" t="s">
        <v>17</v>
      </c>
      <c r="H209" s="19">
        <v>0</v>
      </c>
      <c r="I209" s="19">
        <v>0</v>
      </c>
      <c r="J209" s="19">
        <v>0</v>
      </c>
      <c r="K209" s="19">
        <v>0</v>
      </c>
      <c r="L209" s="24" t="s">
        <v>17</v>
      </c>
    </row>
    <row r="210" spans="1:12" ht="15">
      <c r="A210" s="21"/>
      <c r="B210" s="22" t="s">
        <v>14</v>
      </c>
      <c r="C210" s="23">
        <v>4.271893993999997</v>
      </c>
      <c r="D210" s="23">
        <v>51.20825032800351</v>
      </c>
      <c r="E210" s="23">
        <v>82.9</v>
      </c>
      <c r="F210" s="23">
        <v>322.87</v>
      </c>
      <c r="G210" s="29">
        <f t="shared" si="43"/>
        <v>-0.8413966911512265</v>
      </c>
      <c r="H210" s="19">
        <v>8</v>
      </c>
      <c r="I210" s="19">
        <v>14</v>
      </c>
      <c r="J210" s="19">
        <v>2</v>
      </c>
      <c r="K210" s="19">
        <v>5</v>
      </c>
      <c r="L210" s="29">
        <f t="shared" si="44"/>
        <v>1.8</v>
      </c>
    </row>
    <row r="211" spans="1:12" ht="15">
      <c r="A211" s="21"/>
      <c r="B211" s="25" t="s">
        <v>18</v>
      </c>
      <c r="C211" s="26">
        <f>SUM(C206:C210)</f>
        <v>394.34424700200003</v>
      </c>
      <c r="D211" s="26">
        <f>SUM(D206:D210)</f>
        <v>674.7668126980034</v>
      </c>
      <c r="E211" s="26">
        <f>SUM(E206:E210)</f>
        <v>214.15</v>
      </c>
      <c r="F211" s="26">
        <f>SUM(F206:F210)</f>
        <v>625.73</v>
      </c>
      <c r="G211" s="38">
        <f t="shared" si="43"/>
        <v>0.07836736723187854</v>
      </c>
      <c r="H211" s="24">
        <f>SUM(H206:H210)</f>
        <v>14579</v>
      </c>
      <c r="I211" s="24">
        <f>SUM(I206:I210)</f>
        <v>31098</v>
      </c>
      <c r="J211" s="24">
        <f>SUM(J206:J210)</f>
        <v>13967</v>
      </c>
      <c r="K211" s="24">
        <f>SUM(K206:K210)</f>
        <v>29560</v>
      </c>
      <c r="L211" s="38">
        <f t="shared" si="44"/>
        <v>0.0520297699594046</v>
      </c>
    </row>
    <row r="212" spans="1:12" ht="15">
      <c r="A212" s="21"/>
      <c r="B212" s="22"/>
      <c r="C212" s="23"/>
      <c r="D212" s="23"/>
      <c r="E212" s="23"/>
      <c r="F212" s="23"/>
      <c r="G212" s="19"/>
      <c r="H212" s="19"/>
      <c r="I212" s="24"/>
      <c r="J212" s="19"/>
      <c r="K212" s="19"/>
      <c r="L212" s="19"/>
    </row>
    <row r="213" spans="1:12" ht="15">
      <c r="A213" s="30">
        <v>26</v>
      </c>
      <c r="B213" s="31" t="s">
        <v>42</v>
      </c>
      <c r="C213" s="23"/>
      <c r="D213" s="23"/>
      <c r="E213" s="23"/>
      <c r="F213" s="23"/>
      <c r="G213" s="19"/>
      <c r="H213" s="19"/>
      <c r="I213" s="19"/>
      <c r="J213" s="19"/>
      <c r="K213" s="19"/>
      <c r="L213" s="24"/>
    </row>
    <row r="214" spans="1:12" ht="15">
      <c r="A214" s="21"/>
      <c r="B214" s="22" t="s">
        <v>10</v>
      </c>
      <c r="C214" s="23">
        <v>94.091101169</v>
      </c>
      <c r="D214" s="23">
        <v>265.29235572600004</v>
      </c>
      <c r="E214" s="23">
        <v>56.15</v>
      </c>
      <c r="F214" s="23">
        <v>169.74</v>
      </c>
      <c r="G214" s="29">
        <f aca="true" t="shared" si="45" ref="G214:G219">SUM(D214-F214)/F214</f>
        <v>0.5629336380699895</v>
      </c>
      <c r="H214" s="19">
        <v>786</v>
      </c>
      <c r="I214" s="19">
        <v>2201</v>
      </c>
      <c r="J214" s="19">
        <v>528</v>
      </c>
      <c r="K214" s="19">
        <v>1613</v>
      </c>
      <c r="L214" s="29">
        <f aca="true" t="shared" si="46" ref="L214:L219">SUM(I214-K214)/K214</f>
        <v>0.36453812771233723</v>
      </c>
    </row>
    <row r="215" spans="1:12" ht="15">
      <c r="A215" s="21"/>
      <c r="B215" s="22" t="s">
        <v>11</v>
      </c>
      <c r="C215" s="23">
        <v>499.28253135700004</v>
      </c>
      <c r="D215" s="23">
        <v>1195.6417917159997</v>
      </c>
      <c r="E215" s="23">
        <v>410.32</v>
      </c>
      <c r="F215" s="23">
        <v>1003.94</v>
      </c>
      <c r="G215" s="29">
        <f t="shared" si="45"/>
        <v>0.1909494508795343</v>
      </c>
      <c r="H215" s="19">
        <v>50800</v>
      </c>
      <c r="I215" s="19">
        <v>134027</v>
      </c>
      <c r="J215" s="19">
        <v>48350</v>
      </c>
      <c r="K215" s="19">
        <v>125512</v>
      </c>
      <c r="L215" s="29">
        <f t="shared" si="46"/>
        <v>0.06784211868187902</v>
      </c>
    </row>
    <row r="216" spans="1:12" ht="15">
      <c r="A216" s="21"/>
      <c r="B216" s="22" t="s">
        <v>12</v>
      </c>
      <c r="C216" s="23">
        <v>21.33000355398469</v>
      </c>
      <c r="D216" s="23">
        <v>58.63235668610866</v>
      </c>
      <c r="E216" s="23">
        <v>16.76</v>
      </c>
      <c r="F216" s="23">
        <v>43.99</v>
      </c>
      <c r="G216" s="29">
        <f t="shared" si="45"/>
        <v>0.33285648297587306</v>
      </c>
      <c r="H216" s="19">
        <v>0</v>
      </c>
      <c r="I216" s="19">
        <v>0</v>
      </c>
      <c r="J216" s="19">
        <v>0</v>
      </c>
      <c r="K216" s="19">
        <v>1</v>
      </c>
      <c r="L216" s="29">
        <f t="shared" si="46"/>
        <v>-1</v>
      </c>
    </row>
    <row r="217" spans="1:12" ht="15">
      <c r="A217" s="21"/>
      <c r="B217" s="22" t="s">
        <v>13</v>
      </c>
      <c r="C217" s="23">
        <v>0.479697304</v>
      </c>
      <c r="D217" s="23">
        <v>1.117815416</v>
      </c>
      <c r="E217" s="23">
        <v>0.56</v>
      </c>
      <c r="F217" s="23">
        <v>1.24</v>
      </c>
      <c r="G217" s="29">
        <f t="shared" si="45"/>
        <v>-0.09853595483870967</v>
      </c>
      <c r="H217" s="19">
        <v>0</v>
      </c>
      <c r="I217" s="19">
        <v>0</v>
      </c>
      <c r="J217" s="19">
        <v>0</v>
      </c>
      <c r="K217" s="19">
        <v>8</v>
      </c>
      <c r="L217" s="29">
        <f t="shared" si="46"/>
        <v>-1</v>
      </c>
    </row>
    <row r="218" spans="1:12" ht="15">
      <c r="A218" s="21"/>
      <c r="B218" s="22" t="s">
        <v>14</v>
      </c>
      <c r="C218" s="23">
        <v>29.488821376999354</v>
      </c>
      <c r="D218" s="23">
        <v>97.52377647999792</v>
      </c>
      <c r="E218" s="23">
        <v>17.48</v>
      </c>
      <c r="F218" s="23">
        <v>69.24</v>
      </c>
      <c r="G218" s="29">
        <f t="shared" si="45"/>
        <v>0.40848897284803476</v>
      </c>
      <c r="H218" s="19">
        <v>43</v>
      </c>
      <c r="I218" s="19">
        <v>125</v>
      </c>
      <c r="J218" s="19">
        <v>51</v>
      </c>
      <c r="K218" s="19">
        <v>96</v>
      </c>
      <c r="L218" s="29">
        <f t="shared" si="46"/>
        <v>0.3020833333333333</v>
      </c>
    </row>
    <row r="219" spans="1:12" ht="15">
      <c r="A219" s="21"/>
      <c r="B219" s="25" t="s">
        <v>18</v>
      </c>
      <c r="C219" s="26">
        <f>SUM(C214:C218)</f>
        <v>644.6721547609841</v>
      </c>
      <c r="D219" s="26">
        <f>SUM(D214:D218)</f>
        <v>1618.2080960241062</v>
      </c>
      <c r="E219" s="26">
        <f>SUM(E214:E218)</f>
        <v>501.27</v>
      </c>
      <c r="F219" s="26">
        <f>SUM(F214:F218)</f>
        <v>1288.15</v>
      </c>
      <c r="G219" s="38">
        <f t="shared" si="45"/>
        <v>0.25622644569662395</v>
      </c>
      <c r="H219" s="24">
        <f>SUM(H214:H218)</f>
        <v>51629</v>
      </c>
      <c r="I219" s="24">
        <f>SUM(I214:I218)</f>
        <v>136353</v>
      </c>
      <c r="J219" s="24">
        <f>SUM(J214:J218)</f>
        <v>48929</v>
      </c>
      <c r="K219" s="24">
        <f>SUM(K214:K218)</f>
        <v>127230</v>
      </c>
      <c r="L219" s="38">
        <f t="shared" si="46"/>
        <v>0.07170478660693233</v>
      </c>
    </row>
    <row r="220" spans="1:12" ht="15">
      <c r="A220" s="21"/>
      <c r="B220" s="22"/>
      <c r="C220" s="23"/>
      <c r="D220" s="23"/>
      <c r="E220" s="23"/>
      <c r="F220" s="23"/>
      <c r="G220" s="19"/>
      <c r="H220" s="19"/>
      <c r="I220" s="19"/>
      <c r="J220" s="19"/>
      <c r="K220" s="19"/>
      <c r="L220" s="19"/>
    </row>
    <row r="221" spans="1:12" ht="15">
      <c r="A221" s="30"/>
      <c r="B221" s="25" t="s">
        <v>43</v>
      </c>
      <c r="C221" s="23"/>
      <c r="D221" s="23"/>
      <c r="E221" s="23"/>
      <c r="F221" s="23"/>
      <c r="G221" s="19"/>
      <c r="H221" s="19"/>
      <c r="I221" s="19"/>
      <c r="J221" s="19"/>
      <c r="K221" s="19"/>
      <c r="L221" s="24"/>
    </row>
    <row r="222" spans="1:12" ht="15">
      <c r="A222" s="21"/>
      <c r="B222" s="22" t="s">
        <v>10</v>
      </c>
      <c r="C222" s="23">
        <f aca="true" t="shared" si="47" ref="C222:F226">C14+C22+C30+C38+C46+C54+C62+C70+C78+C86+C94+C102+C110+C118+C126+C134+C142+C150+C158+C166+C174+C182+C190+C198+C206+C214</f>
        <v>1558.2957745259998</v>
      </c>
      <c r="D222" s="23">
        <f t="shared" si="47"/>
        <v>3919.15559606695</v>
      </c>
      <c r="E222" s="23">
        <f t="shared" si="47"/>
        <v>1418.0700000000004</v>
      </c>
      <c r="F222" s="23">
        <f t="shared" si="47"/>
        <v>3594.26</v>
      </c>
      <c r="G222" s="29">
        <f aca="true" t="shared" si="48" ref="G222:G227">SUM(D222-F222)/F222</f>
        <v>0.0903929031475045</v>
      </c>
      <c r="H222" s="23">
        <f aca="true" t="shared" si="49" ref="H222:K226">H14+H22+H30+H38+H46+H54+H62+H70+H78+H86+H94+H102+H110+H118+H126+H134+H142+H150+H158+H166+H174+H182+H190+H198+H206+H214</f>
        <v>20499</v>
      </c>
      <c r="I222" s="23">
        <f t="shared" si="49"/>
        <v>54160</v>
      </c>
      <c r="J222" s="23">
        <f t="shared" si="49"/>
        <v>19848</v>
      </c>
      <c r="K222" s="23">
        <f t="shared" si="49"/>
        <v>55762</v>
      </c>
      <c r="L222" s="29">
        <f aca="true" t="shared" si="50" ref="L222:L227">SUM(I222-K222)/K222</f>
        <v>-0.0287292421362218</v>
      </c>
    </row>
    <row r="223" spans="1:12" ht="15">
      <c r="A223" s="21"/>
      <c r="B223" s="22" t="s">
        <v>11</v>
      </c>
      <c r="C223" s="23">
        <f t="shared" si="47"/>
        <v>4704.766536109234</v>
      </c>
      <c r="D223" s="23">
        <f t="shared" si="47"/>
        <v>11202.546610359375</v>
      </c>
      <c r="E223" s="23">
        <f t="shared" si="47"/>
        <v>4189.320000000001</v>
      </c>
      <c r="F223" s="23">
        <f t="shared" si="47"/>
        <v>10380.62</v>
      </c>
      <c r="G223" s="29">
        <f t="shared" si="48"/>
        <v>0.07917895177353322</v>
      </c>
      <c r="H223" s="23">
        <f t="shared" si="49"/>
        <v>617289</v>
      </c>
      <c r="I223" s="23">
        <f t="shared" si="49"/>
        <v>1519261</v>
      </c>
      <c r="J223" s="23">
        <f t="shared" si="49"/>
        <v>585505</v>
      </c>
      <c r="K223" s="23">
        <f t="shared" si="49"/>
        <v>1459303</v>
      </c>
      <c r="L223" s="29">
        <f t="shared" si="50"/>
        <v>0.0410867379838183</v>
      </c>
    </row>
    <row r="224" spans="1:12" ht="15">
      <c r="A224" s="21"/>
      <c r="B224" s="22" t="s">
        <v>12</v>
      </c>
      <c r="C224" s="23">
        <f t="shared" si="47"/>
        <v>4788.417057282432</v>
      </c>
      <c r="D224" s="23">
        <f>D16+D24+D32+D40+D48+D56+D64+D72+D80+D88+D96+D104+D112+D120+D128+D136+D144+D152+D160+D168+D176+D184+D192+D200+D208+D216</f>
        <v>10700.392661235597</v>
      </c>
      <c r="E224" s="23">
        <f t="shared" si="47"/>
        <v>4356.060000000001</v>
      </c>
      <c r="F224" s="23">
        <f t="shared" si="47"/>
        <v>9321.69</v>
      </c>
      <c r="G224" s="29">
        <f t="shared" si="48"/>
        <v>0.14790265083215562</v>
      </c>
      <c r="H224" s="23">
        <f t="shared" si="49"/>
        <v>121</v>
      </c>
      <c r="I224" s="23">
        <f>I16+I24+I32+I40+I48+I56+I64+I72+I80+I88+I96+I104+I112+I120+I128+I136+I144+I152+I160+I168+I176+I184+I192+I200+I208+I216</f>
        <v>315</v>
      </c>
      <c r="J224" s="23">
        <f t="shared" si="49"/>
        <v>104</v>
      </c>
      <c r="K224" s="23">
        <f t="shared" si="49"/>
        <v>227</v>
      </c>
      <c r="L224" s="29">
        <f t="shared" si="50"/>
        <v>0.3876651982378855</v>
      </c>
    </row>
    <row r="225" spans="1:12" ht="15">
      <c r="A225" s="21"/>
      <c r="B225" s="22" t="s">
        <v>13</v>
      </c>
      <c r="C225" s="23">
        <f t="shared" si="47"/>
        <v>6.161967222000001</v>
      </c>
      <c r="D225" s="23">
        <f t="shared" si="47"/>
        <v>16.630873411000003</v>
      </c>
      <c r="E225" s="23">
        <f t="shared" si="47"/>
        <v>12.500000000000002</v>
      </c>
      <c r="F225" s="23">
        <f t="shared" si="47"/>
        <v>39.01</v>
      </c>
      <c r="G225" s="29">
        <f t="shared" si="48"/>
        <v>-0.5736766621122787</v>
      </c>
      <c r="H225" s="23">
        <f t="shared" si="49"/>
        <v>8</v>
      </c>
      <c r="I225" s="23">
        <f t="shared" si="49"/>
        <v>27</v>
      </c>
      <c r="J225" s="23">
        <f t="shared" si="49"/>
        <v>17</v>
      </c>
      <c r="K225" s="23">
        <f t="shared" si="49"/>
        <v>54</v>
      </c>
      <c r="L225" s="29">
        <f t="shared" si="50"/>
        <v>-0.5</v>
      </c>
    </row>
    <row r="226" spans="1:12" ht="15">
      <c r="A226" s="21"/>
      <c r="B226" s="22" t="s">
        <v>14</v>
      </c>
      <c r="C226" s="23">
        <f t="shared" si="47"/>
        <v>933.2976704734024</v>
      </c>
      <c r="D226" s="23">
        <f t="shared" si="47"/>
        <v>2328.9383187189123</v>
      </c>
      <c r="E226" s="23">
        <f t="shared" si="47"/>
        <v>634.97</v>
      </c>
      <c r="F226" s="23">
        <f t="shared" si="47"/>
        <v>2137.96</v>
      </c>
      <c r="G226" s="29">
        <f t="shared" si="48"/>
        <v>0.08932735819141252</v>
      </c>
      <c r="H226" s="23">
        <f t="shared" si="49"/>
        <v>514</v>
      </c>
      <c r="I226" s="23">
        <f t="shared" si="49"/>
        <v>1607</v>
      </c>
      <c r="J226" s="23">
        <f t="shared" si="49"/>
        <v>347</v>
      </c>
      <c r="K226" s="23">
        <f t="shared" si="49"/>
        <v>847</v>
      </c>
      <c r="L226" s="29">
        <f t="shared" si="50"/>
        <v>0.89728453364817</v>
      </c>
    </row>
    <row r="227" spans="1:12" ht="15">
      <c r="A227" s="30"/>
      <c r="B227" s="25" t="s">
        <v>44</v>
      </c>
      <c r="C227" s="26">
        <f>SUM(C222:C226)</f>
        <v>11990.939005613069</v>
      </c>
      <c r="D227" s="26">
        <f>SUM(D222:D226)</f>
        <v>28167.664059791834</v>
      </c>
      <c r="E227" s="26">
        <f>SUM(E222:E226)</f>
        <v>10610.920000000002</v>
      </c>
      <c r="F227" s="26">
        <f>SUM(F222:F226)</f>
        <v>25473.539999999997</v>
      </c>
      <c r="G227" s="29">
        <f t="shared" si="48"/>
        <v>0.10576166719630789</v>
      </c>
      <c r="H227" s="24">
        <f>SUM(H222:H226)</f>
        <v>638431</v>
      </c>
      <c r="I227" s="24">
        <f>SUM(I222:I226)</f>
        <v>1575370</v>
      </c>
      <c r="J227" s="24">
        <f>SUM(J222:J226)</f>
        <v>605821</v>
      </c>
      <c r="K227" s="24">
        <f>SUM(K222:K226)</f>
        <v>1516193</v>
      </c>
      <c r="L227" s="29">
        <f t="shared" si="50"/>
        <v>0.039029991564398465</v>
      </c>
    </row>
    <row r="228" spans="1:12" ht="15">
      <c r="A228" s="21"/>
      <c r="B228" s="22"/>
      <c r="C228" s="23"/>
      <c r="D228" s="23"/>
      <c r="E228" s="23"/>
      <c r="F228" s="23"/>
      <c r="G228" s="19"/>
      <c r="H228" s="19"/>
      <c r="I228" s="19"/>
      <c r="J228" s="19"/>
      <c r="K228" s="19"/>
      <c r="L228" s="19"/>
    </row>
    <row r="229" spans="1:12" ht="15">
      <c r="A229" s="30">
        <v>27</v>
      </c>
      <c r="B229" s="31" t="s">
        <v>45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">
      <c r="A230" s="21"/>
      <c r="B230" s="22" t="s">
        <v>10</v>
      </c>
      <c r="C230" s="23">
        <v>2051.1080986999996</v>
      </c>
      <c r="D230" s="23">
        <v>4568.2519009</v>
      </c>
      <c r="E230" s="23">
        <v>1705.56</v>
      </c>
      <c r="F230" s="23">
        <v>4633.24</v>
      </c>
      <c r="G230" s="29">
        <f aca="true" t="shared" si="51" ref="G230:G235">SUM(D230-F230)/F230</f>
        <v>-0.014026490986868801</v>
      </c>
      <c r="H230" s="19">
        <v>76734</v>
      </c>
      <c r="I230" s="19">
        <v>171663</v>
      </c>
      <c r="J230" s="19">
        <v>77200</v>
      </c>
      <c r="K230" s="19">
        <v>194292</v>
      </c>
      <c r="L230" s="29">
        <f aca="true" t="shared" si="52" ref="L230:L235">SUM(I230-K230)/K230</f>
        <v>-0.11646902600209993</v>
      </c>
    </row>
    <row r="231" spans="1:12" ht="15">
      <c r="A231" s="21"/>
      <c r="B231" s="22" t="s">
        <v>11</v>
      </c>
      <c r="C231" s="23">
        <v>2243.506949099999</v>
      </c>
      <c r="D231" s="23">
        <v>5870.928023100001</v>
      </c>
      <c r="E231" s="23">
        <v>2583.27</v>
      </c>
      <c r="F231" s="23">
        <v>6283.43</v>
      </c>
      <c r="G231" s="29">
        <f t="shared" si="51"/>
        <v>-0.06564917201273812</v>
      </c>
      <c r="H231" s="19">
        <v>1225046</v>
      </c>
      <c r="I231" s="19">
        <v>3044638</v>
      </c>
      <c r="J231" s="19">
        <v>1447267</v>
      </c>
      <c r="K231" s="19">
        <v>3487472</v>
      </c>
      <c r="L231" s="29">
        <f t="shared" si="52"/>
        <v>-0.12697851050847148</v>
      </c>
    </row>
    <row r="232" spans="1:12" ht="15">
      <c r="A232" s="21"/>
      <c r="B232" s="22" t="s">
        <v>12</v>
      </c>
      <c r="C232" s="23">
        <v>20510.907966675</v>
      </c>
      <c r="D232" s="23">
        <v>33465.560864522995</v>
      </c>
      <c r="E232" s="23">
        <v>16068.57</v>
      </c>
      <c r="F232" s="23">
        <v>36143.86</v>
      </c>
      <c r="G232" s="29">
        <f t="shared" si="51"/>
        <v>-0.07410108205036776</v>
      </c>
      <c r="H232" s="19">
        <v>26</v>
      </c>
      <c r="I232" s="36">
        <v>64</v>
      </c>
      <c r="J232" s="19">
        <v>143</v>
      </c>
      <c r="K232" s="19">
        <v>307</v>
      </c>
      <c r="L232" s="29">
        <f t="shared" si="52"/>
        <v>-0.7915309446254072</v>
      </c>
    </row>
    <row r="233" spans="1:12" ht="15">
      <c r="A233" s="21"/>
      <c r="B233" s="22" t="s">
        <v>13</v>
      </c>
      <c r="C233" s="23">
        <v>119.66937666199999</v>
      </c>
      <c r="D233" s="23">
        <v>836.2636469239999</v>
      </c>
      <c r="E233" s="23">
        <v>253.88</v>
      </c>
      <c r="F233" s="23">
        <v>1051.36</v>
      </c>
      <c r="G233" s="29">
        <f t="shared" si="51"/>
        <v>-0.20458867854588347</v>
      </c>
      <c r="H233" s="19">
        <v>339</v>
      </c>
      <c r="I233" s="19">
        <v>953</v>
      </c>
      <c r="J233" s="19">
        <v>499</v>
      </c>
      <c r="K233" s="19">
        <v>1246</v>
      </c>
      <c r="L233" s="29">
        <f t="shared" si="52"/>
        <v>-0.23515248796147672</v>
      </c>
    </row>
    <row r="234" spans="1:12" ht="15">
      <c r="A234" s="21"/>
      <c r="B234" s="22" t="s">
        <v>14</v>
      </c>
      <c r="C234" s="23">
        <v>45.62686890399998</v>
      </c>
      <c r="D234" s="23">
        <v>96.19989208399998</v>
      </c>
      <c r="E234" s="23">
        <v>32.38</v>
      </c>
      <c r="F234" s="23">
        <v>89.11</v>
      </c>
      <c r="G234" s="29">
        <f t="shared" si="51"/>
        <v>0.07956337205700802</v>
      </c>
      <c r="H234" s="19">
        <v>2953</v>
      </c>
      <c r="I234" s="19">
        <v>5239</v>
      </c>
      <c r="J234" s="19">
        <v>1893</v>
      </c>
      <c r="K234" s="19">
        <v>4069</v>
      </c>
      <c r="L234" s="29">
        <f t="shared" si="52"/>
        <v>0.28753993610223644</v>
      </c>
    </row>
    <row r="235" spans="1:12" ht="15">
      <c r="A235" s="21"/>
      <c r="B235" s="25" t="s">
        <v>18</v>
      </c>
      <c r="C235" s="26">
        <f>SUM(C230:C234)</f>
        <v>24970.819260041</v>
      </c>
      <c r="D235" s="26">
        <f>SUM(D230:D234)</f>
        <v>44837.20432753099</v>
      </c>
      <c r="E235" s="26">
        <f>SUM(E230:E234)</f>
        <v>20643.660000000003</v>
      </c>
      <c r="F235" s="26">
        <f>SUM(F230:F234)</f>
        <v>48201</v>
      </c>
      <c r="G235" s="38">
        <f t="shared" si="51"/>
        <v>-0.06978684410010183</v>
      </c>
      <c r="H235" s="24">
        <f>SUM(H230:H234)</f>
        <v>1305098</v>
      </c>
      <c r="I235" s="24">
        <f>SUM(I230:I234)</f>
        <v>3222557</v>
      </c>
      <c r="J235" s="24">
        <f>SUM(J230:J234)</f>
        <v>1527002</v>
      </c>
      <c r="K235" s="24">
        <f>SUM(K230:K234)</f>
        <v>3687386</v>
      </c>
      <c r="L235" s="38">
        <f t="shared" si="52"/>
        <v>-0.12605921918670843</v>
      </c>
    </row>
    <row r="236" spans="1:12" ht="15">
      <c r="A236" s="21"/>
      <c r="B236" s="22"/>
      <c r="C236" s="23"/>
      <c r="D236" s="23"/>
      <c r="E236" s="23"/>
      <c r="F236" s="23"/>
      <c r="G236" s="19"/>
      <c r="H236" s="19"/>
      <c r="I236" s="19"/>
      <c r="J236" s="19"/>
      <c r="K236" s="19"/>
      <c r="L236" s="19"/>
    </row>
    <row r="237" spans="1:12" ht="15">
      <c r="A237" s="30"/>
      <c r="B237" s="25" t="s">
        <v>46</v>
      </c>
      <c r="C237" s="26">
        <f>SUM(C227,C235)</f>
        <v>36961.75826565407</v>
      </c>
      <c r="D237" s="26">
        <f>SUM(D227,D235)</f>
        <v>73004.86838732283</v>
      </c>
      <c r="E237" s="26">
        <f>SUM(E227,E235)</f>
        <v>31254.580000000005</v>
      </c>
      <c r="F237" s="26">
        <f>SUM(F227,F235)</f>
        <v>73674.54</v>
      </c>
      <c r="G237" s="29">
        <f>SUM(D237-F237)/F237</f>
        <v>-0.009089593401969858</v>
      </c>
      <c r="H237" s="24">
        <f>SUM(H235,H227)</f>
        <v>1943529</v>
      </c>
      <c r="I237" s="24">
        <f>SUM(I235,I227)</f>
        <v>4797927</v>
      </c>
      <c r="J237" s="24">
        <f>SUM(J235,J227)</f>
        <v>2132823</v>
      </c>
      <c r="K237" s="24">
        <f>SUM(K235,K227)</f>
        <v>5203579</v>
      </c>
      <c r="L237" s="29">
        <f>SUM(I237-K237)/K237</f>
        <v>-0.07795634504636136</v>
      </c>
    </row>
  </sheetData>
  <sheetProtection/>
  <mergeCells count="8">
    <mergeCell ref="A11:B11"/>
    <mergeCell ref="C11:G11"/>
    <mergeCell ref="H11:L11"/>
    <mergeCell ref="A1:L1"/>
    <mergeCell ref="A2:L2"/>
    <mergeCell ref="A3:B3"/>
    <mergeCell ref="C3:G3"/>
    <mergeCell ref="H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Sayli</dc:creator>
  <cp:keywords/>
  <dc:description/>
  <cp:lastModifiedBy>Admin</cp:lastModifiedBy>
  <dcterms:created xsi:type="dcterms:W3CDTF">2023-07-07T11:03:30Z</dcterms:created>
  <dcterms:modified xsi:type="dcterms:W3CDTF">2023-07-07T12:21:25Z</dcterms:modified>
  <cp:category/>
  <cp:version/>
  <cp:contentType/>
  <cp:contentStatus/>
</cp:coreProperties>
</file>